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AA47E91-A1B5-4A93-A48B-DCE2B7617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f. prikaz 2023" sheetId="1" r:id="rId1"/>
    <sheet name="siječanj 2023" sheetId="37" r:id="rId2"/>
    <sheet name="veljača 2023" sheetId="38" r:id="rId3"/>
    <sheet name="ožujak 2023" sheetId="39" r:id="rId4"/>
    <sheet name="travanj 2023" sheetId="42" r:id="rId5"/>
    <sheet name="svibanj 2023" sheetId="43" r:id="rId6"/>
    <sheet name="lipanj 2023" sheetId="44" r:id="rId7"/>
    <sheet name="srpanj 2023" sheetId="45" r:id="rId8"/>
    <sheet name="kolovoz 2023" sheetId="46" r:id="rId9"/>
    <sheet name="rujan 2023" sheetId="47" r:id="rId10"/>
    <sheet name="listopad 2023" sheetId="49" r:id="rId11"/>
    <sheet name="studeni 2023" sheetId="50" r:id="rId12"/>
    <sheet name="prosinac 2023" sheetId="51" r:id="rId13"/>
    <sheet name="2023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7" l="1"/>
  <c r="N51" i="27"/>
  <c r="N50" i="27"/>
  <c r="N40" i="27"/>
  <c r="N41" i="27"/>
  <c r="N42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15" i="27"/>
  <c r="N7" i="27"/>
  <c r="N6" i="27"/>
  <c r="E73" i="51"/>
  <c r="E74" i="51" s="1"/>
  <c r="E50" i="51"/>
  <c r="E51" i="51" s="1"/>
  <c r="E81" i="51" s="1"/>
  <c r="E24" i="51"/>
  <c r="E25" i="51" s="1"/>
  <c r="E80" i="51" s="1"/>
  <c r="M52" i="27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3" i="50"/>
  <c r="E74" i="50" s="1"/>
  <c r="E50" i="50"/>
  <c r="E51" i="50" s="1"/>
  <c r="E81" i="50" s="1"/>
  <c r="E24" i="50"/>
  <c r="E25" i="50" s="1"/>
  <c r="E80" i="50" s="1"/>
  <c r="L52" i="27"/>
  <c r="L51" i="27"/>
  <c r="L50" i="27"/>
  <c r="L42" i="27"/>
  <c r="L41" i="27"/>
  <c r="L40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24" i="49"/>
  <c r="E25" i="49" s="1"/>
  <c r="E80" i="49" s="1"/>
  <c r="E73" i="49"/>
  <c r="E74" i="49" s="1"/>
  <c r="E50" i="49"/>
  <c r="E51" i="49" s="1"/>
  <c r="E81" i="49" s="1"/>
  <c r="K52" i="27"/>
  <c r="K51" i="27"/>
  <c r="K50" i="27"/>
  <c r="K40" i="27"/>
  <c r="K41" i="27"/>
  <c r="K42" i="27" s="1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3" i="47"/>
  <c r="E74" i="47" s="1"/>
  <c r="E50" i="47"/>
  <c r="E51" i="47" s="1"/>
  <c r="E81" i="47" s="1"/>
  <c r="E24" i="47"/>
  <c r="E25" i="47" s="1"/>
  <c r="E80" i="47" s="1"/>
  <c r="J52" i="27"/>
  <c r="J51" i="27"/>
  <c r="J50" i="27"/>
  <c r="J42" i="27"/>
  <c r="J41" i="27"/>
  <c r="J40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4" i="46"/>
  <c r="E73" i="46"/>
  <c r="E50" i="46"/>
  <c r="E51" i="46" s="1"/>
  <c r="E81" i="46" s="1"/>
  <c r="E24" i="46"/>
  <c r="E25" i="46" s="1"/>
  <c r="E80" i="46" s="1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3" i="45"/>
  <c r="E74" i="45" s="1"/>
  <c r="E50" i="45"/>
  <c r="E51" i="45" s="1"/>
  <c r="E81" i="45" s="1"/>
  <c r="E24" i="45"/>
  <c r="E25" i="45" s="1"/>
  <c r="E80" i="45" s="1"/>
  <c r="H52" i="27" l="1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4"/>
  <c r="E74" i="44" s="1"/>
  <c r="E50" i="44"/>
  <c r="E51" i="44" s="1"/>
  <c r="E81" i="44" s="1"/>
  <c r="E24" i="44"/>
  <c r="E25" i="44" s="1"/>
  <c r="E80" i="44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3"/>
  <c r="E73" i="43"/>
  <c r="E50" i="43"/>
  <c r="E51" i="43" s="1"/>
  <c r="E81" i="43" s="1"/>
  <c r="E24" i="43"/>
  <c r="E25" i="43" s="1"/>
  <c r="E80" i="43" s="1"/>
  <c r="F52" i="27"/>
  <c r="F51" i="27"/>
  <c r="F50" i="27"/>
  <c r="F42" i="27"/>
  <c r="F41" i="27"/>
  <c r="F40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6" i="27"/>
  <c r="F15" i="27"/>
  <c r="F7" i="27"/>
  <c r="F6" i="27"/>
  <c r="E73" i="42"/>
  <c r="E74" i="42" s="1"/>
  <c r="E50" i="42"/>
  <c r="E51" i="42" s="1"/>
  <c r="E81" i="42" s="1"/>
  <c r="E24" i="42"/>
  <c r="E25" i="42" s="1"/>
  <c r="E80" i="42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/>
  <c r="D51" i="27"/>
  <c r="D50" i="27"/>
  <c r="D40" i="27"/>
  <c r="D41" i="27"/>
  <c r="D42" i="27" s="1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 s="1"/>
  <c r="E81" i="38" s="1"/>
  <c r="E24" i="38"/>
  <c r="E25" i="38" s="1"/>
  <c r="E80" i="38" s="1"/>
  <c r="J33" i="27" l="1"/>
  <c r="L8" i="27" l="1"/>
  <c r="N33" i="27" l="1"/>
  <c r="N8" i="27"/>
  <c r="M33" i="27" l="1"/>
  <c r="M8" i="27"/>
  <c r="L33" i="27" l="1"/>
  <c r="K33" i="27" l="1"/>
  <c r="K8" i="27"/>
  <c r="K53" i="27" l="1"/>
  <c r="J8" i="27"/>
  <c r="I33" i="27"/>
  <c r="I8" i="27"/>
  <c r="H33" i="27"/>
  <c r="H8" i="27"/>
  <c r="G33" i="27"/>
  <c r="G8" i="27"/>
  <c r="F33" i="27"/>
  <c r="F8" i="27"/>
  <c r="E33" i="27"/>
  <c r="E8" i="27"/>
  <c r="D8" i="27"/>
  <c r="D33" i="27"/>
  <c r="O30" i="27"/>
  <c r="O25" i="27"/>
  <c r="O20" i="27"/>
  <c r="O16" i="27"/>
  <c r="N53" i="27"/>
  <c r="M53" i="27"/>
  <c r="L53" i="27"/>
  <c r="M43" i="27"/>
  <c r="L43" i="27"/>
  <c r="E73" i="37"/>
  <c r="E50" i="37"/>
  <c r="C7" i="27" s="1"/>
  <c r="E24" i="37"/>
  <c r="N43" i="27"/>
  <c r="K43" i="27" l="1"/>
  <c r="G53" i="27"/>
  <c r="E53" i="27"/>
  <c r="C6" i="27"/>
  <c r="I53" i="27"/>
  <c r="E51" i="37"/>
  <c r="E81" i="37" s="1"/>
  <c r="E74" i="37"/>
  <c r="O31" i="27"/>
  <c r="O32" i="27"/>
  <c r="O29" i="27"/>
  <c r="O28" i="27"/>
  <c r="O27" i="27"/>
  <c r="O26" i="27"/>
  <c r="O23" i="27"/>
  <c r="O22" i="27"/>
  <c r="O21" i="27"/>
  <c r="O19" i="27"/>
  <c r="O18" i="27"/>
  <c r="C33" i="27"/>
  <c r="O17" i="27"/>
  <c r="E25" i="37"/>
  <c r="E80" i="37" s="1"/>
  <c r="O24" i="27"/>
  <c r="F53" i="27"/>
  <c r="O15" i="27"/>
  <c r="I43" i="27" l="1"/>
  <c r="G43" i="27"/>
  <c r="J53" i="27"/>
  <c r="H53" i="27"/>
  <c r="J43" i="27"/>
  <c r="E43" i="27"/>
  <c r="D53" i="27"/>
  <c r="D43" i="27"/>
  <c r="C8" i="27"/>
  <c r="O33" i="27"/>
  <c r="H43" i="27"/>
  <c r="F43" i="27"/>
  <c r="C52" i="27" l="1"/>
  <c r="C51" i="27"/>
  <c r="C50" i="27"/>
  <c r="C40" i="27"/>
  <c r="C42" i="27" s="1"/>
  <c r="C41" i="27"/>
  <c r="P30" i="27"/>
  <c r="P26" i="27"/>
  <c r="P22" i="27"/>
  <c r="P18" i="27"/>
  <c r="P21" i="27"/>
  <c r="P28" i="27"/>
  <c r="P20" i="27"/>
  <c r="P29" i="27"/>
  <c r="P32" i="27"/>
  <c r="P31" i="27"/>
  <c r="P27" i="27"/>
  <c r="P23" i="27"/>
  <c r="P19" i="27"/>
  <c r="P25" i="27"/>
  <c r="P17" i="27"/>
  <c r="P24" i="27"/>
  <c r="P16" i="27"/>
  <c r="P15" i="27"/>
  <c r="C53" i="27" l="1"/>
  <c r="C43" i="27"/>
  <c r="P33" i="27"/>
</calcChain>
</file>

<file path=xl/sharedStrings.xml><?xml version="1.0" encoding="utf-8"?>
<sst xmlns="http://schemas.openxmlformats.org/spreadsheetml/2006/main" count="1662" uniqueCount="122">
  <si>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</si>
  <si>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</si>
  <si>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</si>
  <si>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</si>
  <si>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</si>
  <si>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</si>
  <si>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</si>
  <si>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</si>
  <si>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</si>
  <si>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</si>
  <si>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</si>
  <si>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</si>
  <si>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</si>
  <si>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</si>
  <si>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</si>
  <si>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</si>
  <si>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</si>
  <si>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</si>
  <si>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</si>
  <si>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</si>
  <si>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</si>
  <si>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</si>
  <si>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</si>
  <si>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</si>
  <si>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</si>
  <si>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</si>
  <si>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</si>
  <si>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</si>
  <si>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</si>
  <si>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</si>
  <si>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</si>
  <si>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</si>
  <si>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</si>
  <si>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</si>
  <si>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</si>
  <si>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</si>
  <si>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</si>
  <si>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</si>
  <si>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</si>
  <si>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</si>
  <si>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</si>
  <si>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</si>
  <si>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</si>
  <si>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</si>
  <si>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</si>
  <si>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</si>
  <si>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</si>
  <si>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</si>
  <si>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</si>
  <si>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</si>
  <si>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</si>
  <si>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</si>
  <si>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</si>
  <si>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</si>
  <si>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</si>
  <si>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</si>
  <si>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</si>
  <si>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</si>
  <si>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</si>
  <si>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</si>
  <si>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</si>
  <si>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</si>
  <si>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</si>
  <si>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</si>
  <si>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U eurima</t>
  </si>
  <si>
    <t>ostale valute</t>
  </si>
  <si>
    <t>ostale</t>
  </si>
  <si>
    <t>valute</t>
  </si>
  <si>
    <t>Otkupljena strana gotovina u siječnju 2023.</t>
  </si>
  <si>
    <t>Ukupno u milijunima eura</t>
  </si>
  <si>
    <t>Prodana strana gotovina u siječnju 2023.</t>
  </si>
  <si>
    <t>Otkupljeni čekovi koji glase na stranu valutu u siječnju 2023.</t>
  </si>
  <si>
    <t>Ukupan promet ovlaštenih mjenjača u siječnju 2023.</t>
  </si>
  <si>
    <t>u milijunima eura</t>
  </si>
  <si>
    <t>u eurima</t>
  </si>
  <si>
    <t>u eurima i postotcima</t>
  </si>
  <si>
    <t>Promet ovlaštenih mjenjača u 2023.</t>
  </si>
  <si>
    <t>u postotcima</t>
  </si>
  <si>
    <t>Otkupljena strana gotovina u veljači 2023.</t>
  </si>
  <si>
    <t>Prodana strana gotovina u veljači 2023.</t>
  </si>
  <si>
    <t>Otkupljeni čekovi koji glase na stranu valutu u veljači 2023.</t>
  </si>
  <si>
    <t>Ukupan promet ovlaštenih mjenjača u veljači 2023.</t>
  </si>
  <si>
    <t>Otkupljena strana gotovina u ožujku 2023.</t>
  </si>
  <si>
    <t>Prodana strana gotovina u ožujku 2023.</t>
  </si>
  <si>
    <t>Otkupljeni čekovi koji glase na stranu valutu u ožujku 2023.</t>
  </si>
  <si>
    <t>Ukupan promet ovlaštenih mjenjača u ožujku 2023.</t>
  </si>
  <si>
    <t>Otkupljena strana gotovina u travnju 2023.</t>
  </si>
  <si>
    <t>Prodana strana gotovina u travnju 2023.</t>
  </si>
  <si>
    <t>Otkupljeni čekovi koji glase na stranu valutu u travnju 2023.</t>
  </si>
  <si>
    <t>Ukupan promet ovlaštenih mjenjača u travnju 2023.</t>
  </si>
  <si>
    <t>Otkupljena strana gotovina u svibnju 2023.</t>
  </si>
  <si>
    <t>Prodana strana gotovina u svibnju 2023.</t>
  </si>
  <si>
    <t>Otkupljeni čekovi koji glase na stranu valutu u svibnju 2023.</t>
  </si>
  <si>
    <t>Ukupan promet ovlaštenih mjenjača u svibnju 2023.</t>
  </si>
  <si>
    <t>Otkupljena strana gotovina u lipnju 2023.</t>
  </si>
  <si>
    <t>Prodana strana gotovina u lipnju 2023.</t>
  </si>
  <si>
    <t>Otkupljeni čekovi koji glase na stranu valutu u lipnju 2023.</t>
  </si>
  <si>
    <t>Ukupan promet ovlaštenih mjenjača u lipnju 2023.</t>
  </si>
  <si>
    <t>Otkupljena strana gotovina u srpnju 2023.</t>
  </si>
  <si>
    <t>Prodana strana gotovina u srpnju 2023.</t>
  </si>
  <si>
    <t>Otkupljeni čekovi koji glase na stranu valutu u srpnju 2023.</t>
  </si>
  <si>
    <t>Ukupan promet ovlaštenih mjenjača u srpnju 2023.</t>
  </si>
  <si>
    <t>Otkupljena strana gotovina u kolovozu 2023.</t>
  </si>
  <si>
    <t>Prodana strana gotovina u kolovozu 2023.</t>
  </si>
  <si>
    <t>Otkupljeni čekovi koji glase na stranu valutu u kolovozu 2023.</t>
  </si>
  <si>
    <t>Ukupan promet ovlaštenih mjenjača u kolovozu 2023.</t>
  </si>
  <si>
    <t>Otkupljena strana gotovina u rujnu 2023.</t>
  </si>
  <si>
    <t>Prodana strana gotovina u rujnu 2023.</t>
  </si>
  <si>
    <t>Otkupljeni čekovi koji glase na stranu valutu u rujnu 2023.</t>
  </si>
  <si>
    <t>Ukupan promet ovlaštenih mjenjača u rujnu 2023.</t>
  </si>
  <si>
    <t>Otkupljena strana gotovina u listopadu 2023.</t>
  </si>
  <si>
    <t>Prodana strana gotovina u listopadu 2023.</t>
  </si>
  <si>
    <t>Otkupljeni čekovi koji glase na stranu valutu u listopadu 2023.</t>
  </si>
  <si>
    <t>Ukupan promet ovlaštenih mjenjača u listopadu 2023.</t>
  </si>
  <si>
    <t>Otkupljena strana gotovina u studenome 2023.</t>
  </si>
  <si>
    <t>Prodana strana gotovina u studenome 2023.</t>
  </si>
  <si>
    <t>Otkupljeni čekovi koji glase na stranu valutu u studenome 2023.</t>
  </si>
  <si>
    <t>Ukupan promet ovlaštenih mjenjača u studenome 2023.</t>
  </si>
  <si>
    <t>Otkupljena strana gotovina u prosincu 2023.</t>
  </si>
  <si>
    <t>Prodana strana gotovina u prosincu 2023.</t>
  </si>
  <si>
    <t>Otkupljeni čekovi koji glase na stranu valutu u prosincu 2023.</t>
  </si>
  <si>
    <t>Ukupan promet ovlaštenih mjenjača u prosincu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</si>
</sst>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2023.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  <c:pt idx="11">
                  <c:v>15328327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  <c:pt idx="11">
                  <c:v>3326989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1-41D5-94DE-265677FA39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1-41D5-94DE-265677FA39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1-41D5-94DE-265677FA39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61-41D5-94DE-265677FA395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1-41D5-94DE-265677FA395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1-41D5-94DE-265677FA395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1-41D5-94DE-265677FA395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61-41D5-94DE-265677FA39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'2023'!$D$40:$D$42</c:f>
              <c:numCache>
                <c:formatCode>0.00</c:formatCode>
                <c:ptCount val="3"/>
                <c:pt idx="0">
                  <c:v>56.028818046365224</c:v>
                </c:pt>
                <c:pt idx="1">
                  <c:v>23.693847181420296</c:v>
                </c:pt>
                <c:pt idx="2">
                  <c:v>20.277334772214481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61-41D5-94DE-265677FA3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6-444C-BAD0-0B32982CF3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6-444C-BAD0-0B32982CF3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56-444C-BAD0-0B32982CF3C8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6-444C-BAD0-0B32982CF3C8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6-444C-BAD0-0B32982CF3C8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56-444C-BAD0-0B32982CF3C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'2023'!$E$50:$E$52</c:f>
              <c:numCache>
                <c:formatCode>#,##0.00</c:formatCode>
                <c:ptCount val="3"/>
                <c:pt idx="0">
                  <c:v>86.169670853703053</c:v>
                </c:pt>
                <c:pt idx="1">
                  <c:v>13.830329146296947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56-444C-BAD0-0B32982CF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61-471E-BA2B-7C0D577DC1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61-471E-BA2B-7C0D577DC1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61-471E-BA2B-7C0D577DC1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61-471E-BA2B-7C0D577DC18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1-471E-BA2B-7C0D577DC18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61-471E-BA2B-7C0D577DC18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61-471E-BA2B-7C0D577DC18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61-471E-BA2B-7C0D577DC1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'2023'!$E$40:$E$42</c:f>
              <c:numCache>
                <c:formatCode>0.00</c:formatCode>
                <c:ptCount val="3"/>
                <c:pt idx="0">
                  <c:v>56.092248273025568</c:v>
                </c:pt>
                <c:pt idx="1">
                  <c:v>23.294431721116027</c:v>
                </c:pt>
                <c:pt idx="2">
                  <c:v>20.613320005858405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61-471E-BA2B-7C0D577D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64-4437-81F0-0736BEB63A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64-4437-81F0-0736BEB63A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64-4437-81F0-0736BEB63A48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64-4437-81F0-0736BEB63A48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64-4437-81F0-0736BEB63A48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4-4437-81F0-0736BEB63A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'2023'!$F$50:$F$52</c:f>
              <c:numCache>
                <c:formatCode>#,##0.00</c:formatCode>
                <c:ptCount val="3"/>
                <c:pt idx="0">
                  <c:v>86.49721181954169</c:v>
                </c:pt>
                <c:pt idx="1">
                  <c:v>13.502788180458314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64-4437-81F0-0736BEB63A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8A-4ABD-975A-3F80EE6381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8A-4ABD-975A-3F80EE6381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8A-4ABD-975A-3F80EE6381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8A-4ABD-975A-3F80EE6381D8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A-4ABD-975A-3F80EE6381D8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8A-4ABD-975A-3F80EE6381D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8A-4ABD-975A-3F80EE6381D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8A-4ABD-975A-3F80EE6381D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'2023'!$F$40:$F$42</c:f>
              <c:numCache>
                <c:formatCode>0.00</c:formatCode>
                <c:ptCount val="3"/>
                <c:pt idx="0">
                  <c:v>50.418897578783508</c:v>
                </c:pt>
                <c:pt idx="1">
                  <c:v>24.447994290488154</c:v>
                </c:pt>
                <c:pt idx="2">
                  <c:v>25.133108130728338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8A-4ABD-975A-3F80EE63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EA-44D2-AFA4-873BDA65F5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EA-44D2-AFA4-873BDA65F5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EA-44D2-AFA4-873BDA65F580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A-44D2-AFA4-873BDA65F580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EA-44D2-AFA4-873BDA65F580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EA-44D2-AFA4-873BDA65F5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'2023'!$G$50:$G$52</c:f>
              <c:numCache>
                <c:formatCode>#,##0.00</c:formatCode>
                <c:ptCount val="3"/>
                <c:pt idx="0">
                  <c:v>90.072548192753743</c:v>
                </c:pt>
                <c:pt idx="1">
                  <c:v>9.9274518072462552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EA-44D2-AFA4-873BDA65F5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EA-45E3-A97E-924DA69003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EA-45E3-A97E-924DA69003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EA-45E3-A97E-924DA69003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EA-45E3-A97E-924DA690036F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A-45E3-A97E-924DA690036F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A-45E3-A97E-924DA690036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EA-45E3-A97E-924DA690036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EA-45E3-A97E-924DA69003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'2023'!$G$40:$G$42</c:f>
              <c:numCache>
                <c:formatCode>0.00</c:formatCode>
                <c:ptCount val="3"/>
                <c:pt idx="0">
                  <c:v>56.897705716925685</c:v>
                </c:pt>
                <c:pt idx="1">
                  <c:v>21.105457719619928</c:v>
                </c:pt>
                <c:pt idx="2">
                  <c:v>21.996836563454387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EA-45E3-A97E-924DA6900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lipnju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17-47B6-9EA6-C9EB76BFC1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17-47B6-9EA6-C9EB76BFC1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17-47B6-9EA6-C9EB76BFC1A2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7-47B6-9EA6-C9EB76BFC1A2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17-47B6-9EA6-C9EB76BFC1A2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7-47B6-9EA6-C9EB76BFC1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'2023'!$H$50:$H$52</c:f>
              <c:numCache>
                <c:formatCode>#,##0.00</c:formatCode>
                <c:ptCount val="3"/>
                <c:pt idx="0">
                  <c:v>88.663450227802414</c:v>
                </c:pt>
                <c:pt idx="1">
                  <c:v>11.336549772197582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17-47B6-9EA6-C9EB76BFC1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6-4F10-ADFF-9705BF2DB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6-4F10-ADFF-9705BF2DBD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6-4F10-ADFF-9705BF2DBD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96-4F10-ADFF-9705BF2DBD8A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6-4F10-ADFF-9705BF2DBD8A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6-4F10-ADFF-9705BF2DBD8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6-4F10-ADFF-9705BF2DBD8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6-4F10-ADFF-9705BF2DBD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'2023'!$H$40:$H$42</c:f>
              <c:numCache>
                <c:formatCode>0.00</c:formatCode>
                <c:ptCount val="3"/>
                <c:pt idx="0">
                  <c:v>49.19716521537638</c:v>
                </c:pt>
                <c:pt idx="1">
                  <c:v>19.321033347989044</c:v>
                </c:pt>
                <c:pt idx="2">
                  <c:v>31.481801436634576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96-4F10-ADFF-9705BF2D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2-44A0-A7B4-1F648DE255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2-44A0-A7B4-1F648DE255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42-44A0-A7B4-1F648DE255A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2-44A0-A7B4-1F648DE255A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42-44A0-A7B4-1F648DE255A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42-44A0-A7B4-1F648DE255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'2023'!$I$50:$I$52</c:f>
              <c:numCache>
                <c:formatCode>#,##0.00</c:formatCode>
                <c:ptCount val="3"/>
                <c:pt idx="0">
                  <c:v>86.806050089265767</c:v>
                </c:pt>
                <c:pt idx="1">
                  <c:v>13.193949910734229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42-44A0-A7B4-1F648DE255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2023.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  <c:pt idx="11">
                  <c:v>15328327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  <c:pt idx="11">
                  <c:v>3326989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AB-4413-AD0B-5E21D7537B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AB-4413-AD0B-5E21D7537B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AB-4413-AD0B-5E21D7537B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AB-4413-AD0B-5E21D7537BC5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B-4413-AD0B-5E21D7537BC5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B-4413-AD0B-5E21D7537BC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B-4413-AD0B-5E21D7537BC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B-4413-AD0B-5E21D7537BC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'2023'!$I$40:$I$42</c:f>
              <c:numCache>
                <c:formatCode>0.00</c:formatCode>
                <c:ptCount val="3"/>
                <c:pt idx="0">
                  <c:v>50.739101642499165</c:v>
                </c:pt>
                <c:pt idx="1">
                  <c:v>17.850593185277184</c:v>
                </c:pt>
                <c:pt idx="2">
                  <c:v>31.410305172223651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AB-4413-AD0B-5E21D753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F-4722-BB7E-FE69187667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F-4722-BB7E-FE69187667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F-4722-BB7E-FE6918766729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9F-4722-BB7E-FE6918766729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9F-4722-BB7E-FE6918766729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9F-4722-BB7E-FE691876672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'2023'!$J$50:$J$52</c:f>
              <c:numCache>
                <c:formatCode>#,##0.00</c:formatCode>
                <c:ptCount val="3"/>
                <c:pt idx="0">
                  <c:v>87.31055183680256</c:v>
                </c:pt>
                <c:pt idx="1">
                  <c:v>12.689448163197437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9F-4722-BB7E-FE69187667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70-4990-B86D-94C59CA2AB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70-4990-B86D-94C59CA2AB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70-4990-B86D-94C59CA2AB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70-4990-B86D-94C59CA2ABF9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70-4990-B86D-94C59CA2ABF9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0-4990-B86D-94C59CA2ABF9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70-4990-B86D-94C59CA2ABF9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70-4990-B86D-94C59CA2AB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'2023'!$J$40:$J$42</c:f>
              <c:numCache>
                <c:formatCode>0.00</c:formatCode>
                <c:ptCount val="3"/>
                <c:pt idx="0">
                  <c:v>53.530968144554933</c:v>
                </c:pt>
                <c:pt idx="1">
                  <c:v>16.033772574617398</c:v>
                </c:pt>
                <c:pt idx="2">
                  <c:v>30.435259280827669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70-4990-B86D-94C59CA2A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0-4E7A-BB09-996C7CAAC4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40-4E7A-BB09-996C7CAAC4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40-4E7A-BB09-996C7CAAC4ED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0-4E7A-BB09-996C7CAAC4ED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40-4E7A-BB09-996C7CAAC4ED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0-4E7A-BB09-996C7CAAC4E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'2023'!$K$50:$K$52</c:f>
              <c:numCache>
                <c:formatCode>#,##0.00</c:formatCode>
                <c:ptCount val="3"/>
                <c:pt idx="0">
                  <c:v>87.716236474156574</c:v>
                </c:pt>
                <c:pt idx="1">
                  <c:v>12.28376352584343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40-4E7A-BB09-996C7CAAC4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31-4CDD-9BF0-8E4ABB72B5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31-4CDD-9BF0-8E4ABB72B5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31-4CDD-9BF0-8E4ABB72B5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31-4CDD-9BF0-8E4ABB72B5F6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1-4CDD-9BF0-8E4ABB72B5F6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1-4CDD-9BF0-8E4ABB72B5F6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1-4CDD-9BF0-8E4ABB72B5F6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1-4CDD-9BF0-8E4ABB72B5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'2023'!$K$40:$K$42</c:f>
              <c:numCache>
                <c:formatCode>0.00</c:formatCode>
                <c:ptCount val="3"/>
                <c:pt idx="0">
                  <c:v>59.323505112641541</c:v>
                </c:pt>
                <c:pt idx="1">
                  <c:v>14.775018848257751</c:v>
                </c:pt>
                <c:pt idx="2">
                  <c:v>25.901476039100707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31-4CDD-9BF0-8E4ABB72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A-440B-ADDF-6397363D42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A-440B-ADDF-6397363D42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5A-440B-ADDF-6397363D42E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5A-440B-ADDF-6397363D42E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5A-440B-ADDF-6397363D42E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5A-440B-ADDF-6397363D42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'2023'!$L$50:$L$52</c:f>
              <c:numCache>
                <c:formatCode>#,##0.00</c:formatCode>
                <c:ptCount val="3"/>
                <c:pt idx="0">
                  <c:v>86.751136273627381</c:v>
                </c:pt>
                <c:pt idx="1">
                  <c:v>13.248863726372621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5A-440B-ADDF-6397363D42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97-4C87-9018-200A8F2347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97-4C87-9018-200A8F2347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97-4C87-9018-200A8F2347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97-4C87-9018-200A8F2347E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97-4C87-9018-200A8F2347E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97-4C87-9018-200A8F2347E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97-4C87-9018-200A8F2347E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97-4C87-9018-200A8F2347E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'2023'!$L$40:$L$42</c:f>
              <c:numCache>
                <c:formatCode>0.00</c:formatCode>
                <c:ptCount val="3"/>
                <c:pt idx="0">
                  <c:v>60.566564725772345</c:v>
                </c:pt>
                <c:pt idx="1">
                  <c:v>16.000689413956685</c:v>
                </c:pt>
                <c:pt idx="2">
                  <c:v>23.43274586027097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7-4C87-9018-200A8F23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E-4F74-B918-1607462147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E-4F74-B918-1607462147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DE-4F74-B918-160746214739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E-4F74-B918-160746214739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E-4F74-B918-160746214739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DE-4F74-B918-1607462147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'2023'!$M$50:$M$52</c:f>
              <c:numCache>
                <c:formatCode>#,##0.00</c:formatCode>
                <c:ptCount val="3"/>
                <c:pt idx="0">
                  <c:v>84.84145189225282</c:v>
                </c:pt>
                <c:pt idx="1">
                  <c:v>15.158548107747189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DE-4F74-B918-1607462147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D-408A-96E4-5CE3A4183F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D-408A-96E4-5CE3A4183F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0D-408A-96E4-5CE3A4183F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0D-408A-96E4-5CE3A4183FB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D-408A-96E4-5CE3A4183FB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0D-408A-96E4-5CE3A4183FB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0D-408A-96E4-5CE3A4183FB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0D-408A-96E4-5CE3A4183F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'2023'!$M$40:$M$42</c:f>
              <c:numCache>
                <c:formatCode>0.00</c:formatCode>
                <c:ptCount val="3"/>
                <c:pt idx="0">
                  <c:v>52.30658083068036</c:v>
                </c:pt>
                <c:pt idx="1">
                  <c:v>20.762985605672146</c:v>
                </c:pt>
                <c:pt idx="2">
                  <c:v>26.930433563647494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0D-408A-96E4-5CE3A418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2-4A36-B55E-CB84BB937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2-4A36-B55E-CB84BB937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52-4A36-B55E-CB84BB937815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2-4A36-B55E-CB84BB937815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52-4A36-B55E-CB84BB937815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52-4A36-B55E-CB84BB937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'2023'!$N$50:$N$52</c:f>
              <c:numCache>
                <c:formatCode>#,##0.00</c:formatCode>
                <c:ptCount val="3"/>
                <c:pt idx="0">
                  <c:v>82.166000297180702</c:v>
                </c:pt>
                <c:pt idx="1">
                  <c:v>17.833999702819291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52-4A36-B55E-CB84BB937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2023.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'2023'!$B$40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'2023'!$C$40:$N$40</c:f>
              <c:numCache>
                <c:formatCode>0.00</c:formatCode>
                <c:ptCount val="12"/>
                <c:pt idx="0">
                  <c:v>49.505525736518329</c:v>
                </c:pt>
                <c:pt idx="1">
                  <c:v>56.028818046365224</c:v>
                </c:pt>
                <c:pt idx="2">
                  <c:v>56.092248273025568</c:v>
                </c:pt>
                <c:pt idx="3">
                  <c:v>50.418897578783508</c:v>
                </c:pt>
                <c:pt idx="4">
                  <c:v>56.897705716925685</c:v>
                </c:pt>
                <c:pt idx="5">
                  <c:v>49.19716521537638</c:v>
                </c:pt>
                <c:pt idx="6">
                  <c:v>50.739101642499165</c:v>
                </c:pt>
                <c:pt idx="7">
                  <c:v>53.530968144554933</c:v>
                </c:pt>
                <c:pt idx="8">
                  <c:v>59.323505112641541</c:v>
                </c:pt>
                <c:pt idx="9">
                  <c:v>60.566564725772345</c:v>
                </c:pt>
                <c:pt idx="10">
                  <c:v>52.30658083068036</c:v>
                </c:pt>
                <c:pt idx="11">
                  <c:v>49.010576931529862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'2023'!$B$41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'2023'!$C$41:$N$41</c:f>
              <c:numCache>
                <c:formatCode>0.00</c:formatCode>
                <c:ptCount val="12"/>
                <c:pt idx="0">
                  <c:v>23.720570267842586</c:v>
                </c:pt>
                <c:pt idx="1">
                  <c:v>23.693847181420296</c:v>
                </c:pt>
                <c:pt idx="2">
                  <c:v>23.294431721116027</c:v>
                </c:pt>
                <c:pt idx="3">
                  <c:v>24.447994290488154</c:v>
                </c:pt>
                <c:pt idx="4">
                  <c:v>21.105457719619928</c:v>
                </c:pt>
                <c:pt idx="5">
                  <c:v>19.321033347989044</c:v>
                </c:pt>
                <c:pt idx="6">
                  <c:v>17.850593185277184</c:v>
                </c:pt>
                <c:pt idx="7">
                  <c:v>16.033772574617398</c:v>
                </c:pt>
                <c:pt idx="8">
                  <c:v>14.775018848257751</c:v>
                </c:pt>
                <c:pt idx="9">
                  <c:v>16.000689413956685</c:v>
                </c:pt>
                <c:pt idx="10">
                  <c:v>20.762985605672146</c:v>
                </c:pt>
                <c:pt idx="11">
                  <c:v>23.379775502060646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'2023'!$B$42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'2023'!$C$42:$N$42</c:f>
              <c:numCache>
                <c:formatCode>0.00</c:formatCode>
                <c:ptCount val="12"/>
                <c:pt idx="0">
                  <c:v>26.773903995639085</c:v>
                </c:pt>
                <c:pt idx="1">
                  <c:v>20.277334772214481</c:v>
                </c:pt>
                <c:pt idx="2">
                  <c:v>20.613320005858405</c:v>
                </c:pt>
                <c:pt idx="3">
                  <c:v>25.133108130728338</c:v>
                </c:pt>
                <c:pt idx="4">
                  <c:v>21.996836563454387</c:v>
                </c:pt>
                <c:pt idx="5">
                  <c:v>31.481801436634576</c:v>
                </c:pt>
                <c:pt idx="6">
                  <c:v>31.410305172223651</c:v>
                </c:pt>
                <c:pt idx="7">
                  <c:v>30.435259280827669</c:v>
                </c:pt>
                <c:pt idx="8">
                  <c:v>25.901476039100707</c:v>
                </c:pt>
                <c:pt idx="9">
                  <c:v>23.43274586027097</c:v>
                </c:pt>
                <c:pt idx="10">
                  <c:v>26.930433563647494</c:v>
                </c:pt>
                <c:pt idx="11">
                  <c:v>27.609647566409492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32-4170-8983-E6E60422A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32-4170-8983-E6E60422A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32-4170-8983-E6E60422A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32-4170-8983-E6E60422A91C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2-4170-8983-E6E60422A91C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2-4170-8983-E6E60422A91C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32-4170-8983-E6E60422A91C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32-4170-8983-E6E60422A9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'2023'!$N$40:$N$42</c:f>
              <c:numCache>
                <c:formatCode>0.00</c:formatCode>
                <c:ptCount val="3"/>
                <c:pt idx="0">
                  <c:v>49.010576931529862</c:v>
                </c:pt>
                <c:pt idx="1">
                  <c:v>23.379775502060646</c:v>
                </c:pt>
                <c:pt idx="2">
                  <c:v>27.609647566409492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32-4170-8983-E6E60422A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2023.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2023'!$E$80</c:f>
              <c:numCache>
                <c:formatCode>#,##0.00</c:formatCode>
                <c:ptCount val="1"/>
                <c:pt idx="0">
                  <c:v>13.138984000000001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2023'!$E$80</c:f>
              <c:numCache>
                <c:formatCode>#,##0.00</c:formatCode>
                <c:ptCount val="1"/>
                <c:pt idx="0">
                  <c:v>16.718669999999999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2023'!$E$80</c:f>
              <c:numCache>
                <c:formatCode>#,##0.00</c:formatCode>
                <c:ptCount val="1"/>
                <c:pt idx="0">
                  <c:v>19.174282999999999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2023'!$E$80</c:f>
              <c:numCache>
                <c:formatCode>#,##0.00</c:formatCode>
                <c:ptCount val="1"/>
                <c:pt idx="0">
                  <c:v>18.189298000000001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2023'!$E$80</c:f>
              <c:numCache>
                <c:formatCode>#,##0.00</c:formatCode>
                <c:ptCount val="1"/>
                <c:pt idx="0">
                  <c:v>25.033467000000002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2023'!$E$80</c:f>
              <c:numCache>
                <c:formatCode>#,##0.00</c:formatCode>
                <c:ptCount val="1"/>
                <c:pt idx="0">
                  <c:v>25.858665999999999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DD-4EB9-9FBC-6D467135317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2023'!$E$80</c:f>
              <c:numCache>
                <c:formatCode>#,##0.00</c:formatCode>
                <c:ptCount val="1"/>
                <c:pt idx="0">
                  <c:v>25.116795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2023'!$E$80</c:f>
              <c:numCache>
                <c:formatCode>#,##0.00</c:formatCode>
                <c:ptCount val="1"/>
                <c:pt idx="0">
                  <c:v>24.552326999999998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2023'!$E$80</c:f>
              <c:numCache>
                <c:formatCode>#,##0.00</c:formatCode>
                <c:ptCount val="1"/>
                <c:pt idx="0">
                  <c:v>23.896158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0D-42E7-A6B4-8681EBC8685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2023'!$E$80</c:f>
              <c:numCache>
                <c:formatCode>#,##0.00</c:formatCode>
                <c:ptCount val="1"/>
                <c:pt idx="0">
                  <c:v>19.046106999999999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A-47CE-8A94-4565D61FE3C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2023'!$E$80</c:f>
              <c:numCache>
                <c:formatCode>#,##0.00</c:formatCode>
                <c:ptCount val="1"/>
                <c:pt idx="0">
                  <c:v>14.719191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2023'!$E$80</c:f>
              <c:numCache>
                <c:formatCode>#,##0.00</c:formatCode>
                <c:ptCount val="1"/>
                <c:pt idx="0">
                  <c:v>15.328327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2023.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2023'!$E$81</c:f>
              <c:numCache>
                <c:formatCode>#,##0.00</c:formatCode>
                <c:ptCount val="1"/>
                <c:pt idx="0">
                  <c:v>2.7475860000000001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2023'!$E$81</c:f>
              <c:numCache>
                <c:formatCode>#,##0.00</c:formatCode>
                <c:ptCount val="1"/>
                <c:pt idx="0">
                  <c:v>2.5110860000000002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2023'!$E$81</c:f>
              <c:numCache>
                <c:formatCode>#,##0.00</c:formatCode>
                <c:ptCount val="1"/>
                <c:pt idx="0">
                  <c:v>3.0774940000000002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2023'!$E$81</c:f>
              <c:numCache>
                <c:formatCode>#,##0.00</c:formatCode>
                <c:ptCount val="1"/>
                <c:pt idx="0">
                  <c:v>2.8394699999999999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2023'!$E$81</c:f>
              <c:numCache>
                <c:formatCode>#,##0.00</c:formatCode>
                <c:ptCount val="1"/>
                <c:pt idx="0">
                  <c:v>2.759093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2023'!$E$81</c:f>
              <c:numCache>
                <c:formatCode>#,##0.00</c:formatCode>
                <c:ptCount val="1"/>
                <c:pt idx="0">
                  <c:v>3.3063009999999999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2023'!$E$81</c:f>
              <c:numCache>
                <c:formatCode>#,##0.00</c:formatCode>
                <c:ptCount val="1"/>
                <c:pt idx="0">
                  <c:v>3.8175880000000002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2023'!$E$81</c:f>
              <c:numCache>
                <c:formatCode>#,##0.00</c:formatCode>
                <c:ptCount val="1"/>
                <c:pt idx="0">
                  <c:v>3.5683600000000002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2023'!$E$81</c:f>
              <c:numCache>
                <c:formatCode>#,##0.00</c:formatCode>
                <c:ptCount val="1"/>
                <c:pt idx="0">
                  <c:v>3.3464130000000001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2023'!$E$81</c:f>
              <c:numCache>
                <c:formatCode>#,##0.00</c:formatCode>
                <c:ptCount val="1"/>
                <c:pt idx="0">
                  <c:v>2.9087719999999999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2023'!$E$81</c:f>
              <c:numCache>
                <c:formatCode>#,##0.00</c:formatCode>
                <c:ptCount val="1"/>
                <c:pt idx="0">
                  <c:v>2.6298650000000001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2023'!$E$81</c:f>
              <c:numCache>
                <c:formatCode>#,##0.00</c:formatCode>
                <c:ptCount val="1"/>
                <c:pt idx="0">
                  <c:v>3.3269890000000002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799E-2"/>
                  <c:y val="-3.66998399398931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2.8292329567025338E-2"/>
                  <c:y val="6.9321919886464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0080800219952528E-2"/>
                  <c:y val="0.1223327997996439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6.3657741525806819E-2"/>
                  <c:y val="0.1556699326206349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7.7803906309319451E-2"/>
                  <c:y val="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2.85443199532502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'2023'!$P$15:$P$32</c:f>
              <c:numCache>
                <c:formatCode>#,##0.00</c:formatCode>
                <c:ptCount val="18"/>
                <c:pt idx="0">
                  <c:v>3.5780608922641441</c:v>
                </c:pt>
                <c:pt idx="1">
                  <c:v>3.2446630682779509</c:v>
                </c:pt>
                <c:pt idx="2">
                  <c:v>0.68503481972941371</c:v>
                </c:pt>
                <c:pt idx="3">
                  <c:v>0.42150555188155353</c:v>
                </c:pt>
                <c:pt idx="4">
                  <c:v>3.7013545090331159</c:v>
                </c:pt>
                <c:pt idx="5">
                  <c:v>0.136333432260626</c:v>
                </c:pt>
                <c:pt idx="6">
                  <c:v>0.41131000111702953</c:v>
                </c:pt>
                <c:pt idx="7">
                  <c:v>1.2299571822169049E-2</c:v>
                </c:pt>
                <c:pt idx="8">
                  <c:v>1.0986152616487608</c:v>
                </c:pt>
                <c:pt idx="9">
                  <c:v>19.929109151144395</c:v>
                </c:pt>
                <c:pt idx="10">
                  <c:v>5.1130197190467293</c:v>
                </c:pt>
                <c:pt idx="11">
                  <c:v>53.778525361846775</c:v>
                </c:pt>
                <c:pt idx="12">
                  <c:v>0.20692998472792659</c:v>
                </c:pt>
                <c:pt idx="13">
                  <c:v>1.991201438529391E-2</c:v>
                </c:pt>
                <c:pt idx="14">
                  <c:v>1.8793183807474113E-2</c:v>
                </c:pt>
                <c:pt idx="15">
                  <c:v>6.6607118175921451</c:v>
                </c:pt>
                <c:pt idx="16">
                  <c:v>0.74840291978038787</c:v>
                </c:pt>
                <c:pt idx="17">
                  <c:v>0.23541873963411217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'2023'!$C$50:$C$52</c:f>
              <c:numCache>
                <c:formatCode>#,##0.00</c:formatCode>
                <c:ptCount val="3"/>
                <c:pt idx="0">
                  <c:v>82.704976593437095</c:v>
                </c:pt>
                <c:pt idx="1">
                  <c:v>17.295023406562901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2023.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'2023'!$C$40:$C$42</c:f>
              <c:numCache>
                <c:formatCode>0.00</c:formatCode>
                <c:ptCount val="3"/>
                <c:pt idx="0">
                  <c:v>49.505525736518329</c:v>
                </c:pt>
                <c:pt idx="1">
                  <c:v>23.720570267842586</c:v>
                </c:pt>
                <c:pt idx="2">
                  <c:v>26.773903995639085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2023.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21-484B-9D2D-AFB9BB27B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21-484B-9D2D-AFB9BB27BD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21-484B-9D2D-AFB9BB27BD8A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1-484B-9D2D-AFB9BB27BD8A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1-484B-9D2D-AFB9BB27BD8A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84B-9D2D-AFB9BB27BD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'2023'!$D$50:$D$52</c:f>
              <c:numCache>
                <c:formatCode>#,##0.00</c:formatCode>
                <c:ptCount val="3"/>
                <c:pt idx="0">
                  <c:v>86.94166478243406</c:v>
                </c:pt>
                <c:pt idx="1">
                  <c:v>13.058335217565942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84B-9D2D-AFB9BB27BD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2EFAD59-C328-44BE-9C83-3D0BDC03C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B9CB5ED-A5F7-41D6-BE35-BB307B075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92A4B6B-4E02-4D6D-BC10-B31066FDE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D0CBF87-FB24-4DF2-AA0C-93B7DDBFD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5B8DD7C-9C74-454E-97BB-0D29483F4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EE729BA-EAAD-441C-ABD2-2AB3EF598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D2ED703-CC16-47F6-B02A-D90AD21F7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DB99576-767B-4B9D-88D3-076A47DFF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0988726-4A64-4733-A57B-C508969CE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D8B03E0-6077-4498-BAA1-55B219761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DA39019-18AF-44A2-B2C0-F47960EF4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16BFE05-6C3B-4828-A7BF-81BDBDA26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8AC1A5C-B1B9-4D17-8F12-449758501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AC9D2CA-8220-4A2D-81BC-5CBD4AA90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DA6D057-16F2-4A52-8E9B-3D4158FA2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A9486FB-F9A9-4884-8C6A-DD98BFF1E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6362136-AEF6-4EB9-B368-8A6770E20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2F99786-A772-479B-B1C8-02CE6CD22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0BF67A5-BAD4-404C-80C1-A39FF8671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A5CCD74-9911-4E24-8F36-EFEBC62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152400</xdr:rowOff>
    </xdr:from>
    <xdr:to>
      <xdr:col>12</xdr:col>
      <xdr:colOff>333375</xdr:colOff>
      <xdr:row>18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731A7E9-46C2-4DC4-97AD-C01CA693C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BC89F5D7-D743-4579-BCE8-126A41B63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3:16" ht="12.9" customHeight="1" x14ac:dyDescent="0.2">
      <c r="M90" s="64"/>
      <c r="N90" s="30"/>
      <c r="O90" s="30"/>
      <c r="P90" s="63"/>
    </row>
    <row r="91" spans="13:16" ht="12.9" customHeight="1" x14ac:dyDescent="0.2">
      <c r="N91" s="30"/>
      <c r="O91" s="30"/>
      <c r="P91" s="63"/>
    </row>
    <row r="92" spans="13:16" ht="12.9" customHeight="1" x14ac:dyDescent="0.2">
      <c r="N92" s="30"/>
      <c r="O92" s="30"/>
      <c r="P92" s="63"/>
    </row>
    <row r="93" spans="13:16" ht="12.9" customHeight="1" x14ac:dyDescent="0.2">
      <c r="N93" s="30"/>
      <c r="O93" s="30"/>
      <c r="P93" s="63"/>
    </row>
    <row r="94" spans="13:16" ht="12.9" customHeight="1" x14ac:dyDescent="0.2">
      <c r="N94" s="30"/>
      <c r="O94" s="30"/>
      <c r="P94" s="63"/>
    </row>
    <row r="95" spans="13:16" ht="12.9" customHeight="1" x14ac:dyDescent="0.2">
      <c r="N95" s="30"/>
      <c r="O95" s="30"/>
      <c r="P95" s="63"/>
    </row>
    <row r="96" spans="13:16" ht="12.9" customHeight="1" x14ac:dyDescent="0.2">
      <c r="N96" s="30"/>
      <c r="O96" s="30"/>
      <c r="P96" s="63"/>
    </row>
    <row r="97" spans="14:16" ht="12.9" customHeight="1" x14ac:dyDescent="0.2">
      <c r="N97" s="20"/>
      <c r="O97" s="30"/>
      <c r="P97" s="63"/>
    </row>
    <row r="98" spans="14:16" ht="12.9" customHeight="1" x14ac:dyDescent="0.2">
      <c r="N98" s="30"/>
      <c r="O98" s="20"/>
      <c r="P98" s="63"/>
    </row>
    <row r="99" spans="14:16" ht="12.9" customHeight="1" x14ac:dyDescent="0.2">
      <c r="N99" s="30"/>
      <c r="O99" s="30"/>
      <c r="P99" s="63"/>
    </row>
    <row r="100" spans="14:16" ht="12.9" customHeight="1" x14ac:dyDescent="0.2">
      <c r="N100" s="30"/>
      <c r="O100" s="30"/>
      <c r="P100" s="63"/>
    </row>
    <row r="101" spans="14:16" ht="12.9" customHeight="1" x14ac:dyDescent="0.2">
      <c r="N101" s="30"/>
      <c r="O101" s="30"/>
      <c r="P101" s="63"/>
    </row>
    <row r="102" spans="14:16" ht="12.9" customHeight="1" x14ac:dyDescent="0.2">
      <c r="N102" s="30"/>
      <c r="O102" s="30"/>
      <c r="P102" s="63"/>
    </row>
    <row r="103" spans="14:16" ht="12.9" customHeight="1" x14ac:dyDescent="0.2">
      <c r="N103" s="20"/>
      <c r="O103" s="30"/>
      <c r="P103" s="63"/>
    </row>
    <row r="104" spans="14:16" ht="12.9" customHeight="1" x14ac:dyDescent="0.2">
      <c r="N104" s="20"/>
      <c r="O104" s="20"/>
      <c r="P104" s="63"/>
    </row>
    <row r="105" spans="14:16" ht="12.9" customHeight="1" x14ac:dyDescent="0.2">
      <c r="N105" s="30"/>
      <c r="O105" s="20"/>
      <c r="P105" s="63"/>
    </row>
    <row r="106" spans="14:16" ht="12.9" customHeight="1" x14ac:dyDescent="0.2">
      <c r="N106" s="30"/>
      <c r="O106" s="30"/>
      <c r="P106" s="63"/>
    </row>
    <row r="107" spans="14:16" ht="12.9" customHeight="1" x14ac:dyDescent="0.2">
      <c r="N107" s="30"/>
      <c r="O107" s="30"/>
      <c r="P107" s="63"/>
    </row>
    <row r="108" spans="14:16" ht="12.9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3ED0-9C0B-4786-A644-2AB9DBFBBE89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106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1694925</v>
      </c>
      <c r="E6" s="66">
        <v>971541</v>
      </c>
    </row>
    <row r="7" spans="2:5" ht="12.9" customHeight="1" x14ac:dyDescent="0.2">
      <c r="B7" s="30" t="s">
        <v>3</v>
      </c>
      <c r="C7" s="30" t="s">
        <v>17</v>
      </c>
      <c r="D7" s="66">
        <v>1828140</v>
      </c>
      <c r="E7" s="66">
        <v>1223415</v>
      </c>
    </row>
    <row r="8" spans="2:5" ht="12.9" customHeight="1" x14ac:dyDescent="0.2">
      <c r="B8" s="30" t="s">
        <v>4</v>
      </c>
      <c r="C8" s="30" t="s">
        <v>18</v>
      </c>
      <c r="D8" s="66">
        <v>3634060</v>
      </c>
      <c r="E8" s="66">
        <v>140422</v>
      </c>
    </row>
    <row r="9" spans="2:5" ht="12.9" customHeight="1" x14ac:dyDescent="0.2">
      <c r="B9" s="30" t="s">
        <v>5</v>
      </c>
      <c r="C9" s="30" t="s">
        <v>19</v>
      </c>
      <c r="D9" s="66">
        <v>124500</v>
      </c>
      <c r="E9" s="66">
        <v>12211</v>
      </c>
    </row>
    <row r="10" spans="2:5" ht="12.9" customHeight="1" x14ac:dyDescent="0.2">
      <c r="B10" s="30" t="s">
        <v>6</v>
      </c>
      <c r="C10" s="30" t="s">
        <v>20</v>
      </c>
      <c r="D10" s="66">
        <v>209862800</v>
      </c>
      <c r="E10" s="66">
        <v>513408</v>
      </c>
    </row>
    <row r="11" spans="2:5" ht="12.9" customHeight="1" x14ac:dyDescent="0.2">
      <c r="B11" s="30" t="s">
        <v>7</v>
      </c>
      <c r="C11" s="30" t="s">
        <v>21</v>
      </c>
      <c r="D11" s="66">
        <v>4417000</v>
      </c>
      <c r="E11" s="66">
        <v>25894</v>
      </c>
    </row>
    <row r="12" spans="2:5" ht="12.9" customHeight="1" x14ac:dyDescent="0.2">
      <c r="B12" s="30" t="s">
        <v>8</v>
      </c>
      <c r="C12" s="30" t="s">
        <v>22</v>
      </c>
      <c r="D12" s="66">
        <v>321150</v>
      </c>
      <c r="E12" s="66">
        <v>23818</v>
      </c>
    </row>
    <row r="13" spans="2:5" ht="12.9" customHeight="1" x14ac:dyDescent="0.2">
      <c r="B13" s="30" t="s">
        <v>36</v>
      </c>
      <c r="C13" s="30" t="s">
        <v>37</v>
      </c>
      <c r="D13" s="66">
        <v>478150</v>
      </c>
      <c r="E13" s="66">
        <v>3300</v>
      </c>
    </row>
    <row r="14" spans="2:5" ht="12.9" customHeight="1" x14ac:dyDescent="0.2">
      <c r="B14" s="30" t="s">
        <v>9</v>
      </c>
      <c r="C14" s="30" t="s">
        <v>23</v>
      </c>
      <c r="D14" s="66">
        <v>426640</v>
      </c>
      <c r="E14" s="66">
        <v>27899</v>
      </c>
    </row>
    <row r="15" spans="2:5" ht="12.9" customHeight="1" x14ac:dyDescent="0.2">
      <c r="B15" s="30" t="s">
        <v>10</v>
      </c>
      <c r="C15" s="30" t="s">
        <v>24</v>
      </c>
      <c r="D15" s="66">
        <v>3583887</v>
      </c>
      <c r="E15" s="66">
        <v>3627026</v>
      </c>
    </row>
    <row r="16" spans="2:5" ht="12.9" customHeight="1" x14ac:dyDescent="0.2">
      <c r="B16" s="30" t="s">
        <v>11</v>
      </c>
      <c r="C16" s="30" t="s">
        <v>25</v>
      </c>
      <c r="D16" s="66">
        <v>969710</v>
      </c>
      <c r="E16" s="66">
        <v>1079945</v>
      </c>
    </row>
    <row r="17" spans="2:17" ht="12.9" customHeight="1" x14ac:dyDescent="0.2">
      <c r="B17" s="30" t="s">
        <v>12</v>
      </c>
      <c r="C17" s="30" t="s">
        <v>26</v>
      </c>
      <c r="D17" s="66">
        <v>16708008</v>
      </c>
      <c r="E17" s="66">
        <v>15135032</v>
      </c>
    </row>
    <row r="18" spans="2:17" ht="12.9" customHeight="1" x14ac:dyDescent="0.2">
      <c r="B18" s="30" t="s">
        <v>13</v>
      </c>
      <c r="C18" s="30" t="s">
        <v>27</v>
      </c>
      <c r="D18" s="66">
        <v>3489810</v>
      </c>
      <c r="E18" s="66">
        <v>25966</v>
      </c>
    </row>
    <row r="19" spans="2:17" ht="12.9" customHeight="1" x14ac:dyDescent="0.2">
      <c r="B19" s="30" t="s">
        <v>38</v>
      </c>
      <c r="C19" s="30" t="s">
        <v>39</v>
      </c>
      <c r="D19" s="66">
        <v>19903</v>
      </c>
      <c r="E19" s="66">
        <v>3285</v>
      </c>
    </row>
    <row r="20" spans="2:17" ht="12.9" customHeight="1" x14ac:dyDescent="0.2">
      <c r="B20" s="30" t="s">
        <v>40</v>
      </c>
      <c r="C20" s="30" t="s">
        <v>41</v>
      </c>
      <c r="D20" s="66">
        <v>6740</v>
      </c>
      <c r="E20" s="66">
        <v>2860</v>
      </c>
    </row>
    <row r="21" spans="2:17" ht="12.9" customHeight="1" x14ac:dyDescent="0.2">
      <c r="B21" s="30" t="s">
        <v>14</v>
      </c>
      <c r="C21" s="30" t="s">
        <v>28</v>
      </c>
      <c r="D21" s="66">
        <v>1785139</v>
      </c>
      <c r="E21" s="66">
        <v>890341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794215</v>
      </c>
      <c r="E22" s="66">
        <v>160998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28797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23896158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23.896158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107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196105</v>
      </c>
      <c r="E32" s="66">
        <v>117132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130820</v>
      </c>
      <c r="E33" s="66">
        <v>89938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1104360</v>
      </c>
      <c r="E34" s="66">
        <v>46260</v>
      </c>
    </row>
    <row r="35" spans="2:17" ht="12.9" customHeight="1" x14ac:dyDescent="0.2">
      <c r="B35" s="30" t="s">
        <v>5</v>
      </c>
      <c r="C35" s="30" t="s">
        <v>19</v>
      </c>
      <c r="D35" s="66">
        <v>29950</v>
      </c>
      <c r="E35" s="66">
        <v>4035</v>
      </c>
    </row>
    <row r="36" spans="2:17" ht="12.9" customHeight="1" x14ac:dyDescent="0.2">
      <c r="B36" s="30" t="s">
        <v>6</v>
      </c>
      <c r="C36" s="30" t="s">
        <v>20</v>
      </c>
      <c r="D36" s="66">
        <v>174534000</v>
      </c>
      <c r="E36" s="66">
        <v>440860</v>
      </c>
    </row>
    <row r="37" spans="2:17" ht="12.9" customHeight="1" x14ac:dyDescent="0.2">
      <c r="B37" s="30" t="s">
        <v>7</v>
      </c>
      <c r="C37" s="30" t="s">
        <v>21</v>
      </c>
      <c r="D37" s="66">
        <v>1452000</v>
      </c>
      <c r="E37" s="66">
        <v>9457</v>
      </c>
    </row>
    <row r="38" spans="2:17" ht="12.9" customHeight="1" x14ac:dyDescent="0.2">
      <c r="B38" s="30" t="s">
        <v>8</v>
      </c>
      <c r="C38" s="30" t="s">
        <v>22</v>
      </c>
      <c r="D38" s="66">
        <v>183350</v>
      </c>
      <c r="E38" s="66">
        <v>15294</v>
      </c>
    </row>
    <row r="39" spans="2:17" ht="12.9" customHeight="1" x14ac:dyDescent="0.2">
      <c r="B39" s="30" t="s">
        <v>36</v>
      </c>
      <c r="C39" s="30" t="s">
        <v>37</v>
      </c>
      <c r="D39" s="66">
        <v>139950</v>
      </c>
      <c r="E39" s="66">
        <v>1344</v>
      </c>
    </row>
    <row r="40" spans="2:17" ht="12.9" customHeight="1" x14ac:dyDescent="0.2">
      <c r="B40" s="30" t="s">
        <v>9</v>
      </c>
      <c r="C40" s="30" t="s">
        <v>23</v>
      </c>
      <c r="D40" s="66">
        <v>140890</v>
      </c>
      <c r="E40" s="66">
        <v>11378</v>
      </c>
    </row>
    <row r="41" spans="2:17" ht="12.9" customHeight="1" x14ac:dyDescent="0.2">
      <c r="B41" s="30" t="s">
        <v>10</v>
      </c>
      <c r="C41" s="30" t="s">
        <v>24</v>
      </c>
      <c r="D41" s="66">
        <v>381716</v>
      </c>
      <c r="E41" s="66">
        <v>398069</v>
      </c>
    </row>
    <row r="42" spans="2:17" ht="12.9" customHeight="1" x14ac:dyDescent="0.2">
      <c r="B42" s="30" t="s">
        <v>11</v>
      </c>
      <c r="C42" s="30" t="s">
        <v>25</v>
      </c>
      <c r="D42" s="66">
        <v>245520</v>
      </c>
      <c r="E42" s="66">
        <v>290188</v>
      </c>
    </row>
    <row r="43" spans="2:17" ht="12.9" customHeight="1" x14ac:dyDescent="0.2">
      <c r="B43" s="30" t="s">
        <v>12</v>
      </c>
      <c r="C43" s="30" t="s">
        <v>26</v>
      </c>
      <c r="D43" s="66">
        <v>1089403</v>
      </c>
      <c r="E43" s="66">
        <v>1026216</v>
      </c>
    </row>
    <row r="44" spans="2:17" ht="12.9" customHeight="1" x14ac:dyDescent="0.2">
      <c r="B44" s="30" t="s">
        <v>13</v>
      </c>
      <c r="C44" s="30" t="s">
        <v>27</v>
      </c>
      <c r="D44" s="66">
        <v>3868320</v>
      </c>
      <c r="E44" s="66">
        <v>35220</v>
      </c>
    </row>
    <row r="45" spans="2:17" ht="12.9" customHeight="1" x14ac:dyDescent="0.2">
      <c r="B45" s="30" t="s">
        <v>38</v>
      </c>
      <c r="C45" s="30" t="s">
        <v>39</v>
      </c>
      <c r="D45" s="66">
        <v>4331</v>
      </c>
      <c r="E45" s="66">
        <v>898</v>
      </c>
    </row>
    <row r="46" spans="2:17" ht="12.9" customHeight="1" x14ac:dyDescent="0.2">
      <c r="B46" s="20" t="s">
        <v>40</v>
      </c>
      <c r="C46" s="20" t="s">
        <v>41</v>
      </c>
      <c r="D46" s="66">
        <v>4215</v>
      </c>
      <c r="E46" s="66">
        <v>2229</v>
      </c>
    </row>
    <row r="47" spans="2:17" ht="12.9" customHeight="1" x14ac:dyDescent="0.2">
      <c r="B47" s="30" t="s">
        <v>14</v>
      </c>
      <c r="C47" s="30" t="s">
        <v>28</v>
      </c>
      <c r="D47" s="66">
        <v>1535888</v>
      </c>
      <c r="E47" s="66">
        <v>801402</v>
      </c>
    </row>
    <row r="48" spans="2:17" ht="12.9" customHeight="1" x14ac:dyDescent="0.2">
      <c r="B48" s="30" t="s">
        <v>15</v>
      </c>
      <c r="C48" s="30" t="s">
        <v>29</v>
      </c>
      <c r="D48" s="66">
        <v>168835</v>
      </c>
      <c r="E48" s="66">
        <v>37276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19217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3346413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3.3464130000000001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108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109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23.896158</v>
      </c>
    </row>
    <row r="81" spans="2:5" ht="12.9" customHeight="1" x14ac:dyDescent="0.2">
      <c r="B81" s="11" t="s">
        <v>35</v>
      </c>
      <c r="C81" s="11"/>
      <c r="D81" s="11"/>
      <c r="E81" s="19">
        <f>+E51</f>
        <v>3.3464130000000001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9A2F-95B0-47AE-B65F-DE5FDCCA2BB4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110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758740</v>
      </c>
      <c r="E6" s="66">
        <v>436907</v>
      </c>
    </row>
    <row r="7" spans="2:5" ht="12.9" customHeight="1" x14ac:dyDescent="0.2">
      <c r="B7" s="30" t="s">
        <v>3</v>
      </c>
      <c r="C7" s="30" t="s">
        <v>17</v>
      </c>
      <c r="D7" s="66">
        <v>756442</v>
      </c>
      <c r="E7" s="66">
        <v>501250</v>
      </c>
    </row>
    <row r="8" spans="2:5" ht="12.9" customHeight="1" x14ac:dyDescent="0.2">
      <c r="B8" s="30" t="s">
        <v>4</v>
      </c>
      <c r="C8" s="30" t="s">
        <v>18</v>
      </c>
      <c r="D8" s="66">
        <v>3003250</v>
      </c>
      <c r="E8" s="66">
        <v>119097</v>
      </c>
    </row>
    <row r="9" spans="2:5" ht="12.9" customHeight="1" x14ac:dyDescent="0.2">
      <c r="B9" s="30" t="s">
        <v>5</v>
      </c>
      <c r="C9" s="30" t="s">
        <v>19</v>
      </c>
      <c r="D9" s="66">
        <v>524500</v>
      </c>
      <c r="E9" s="66">
        <v>62961</v>
      </c>
    </row>
    <row r="10" spans="2:5" ht="12.9" customHeight="1" x14ac:dyDescent="0.2">
      <c r="B10" s="30" t="s">
        <v>6</v>
      </c>
      <c r="C10" s="30" t="s">
        <v>20</v>
      </c>
      <c r="D10" s="66">
        <v>174580900</v>
      </c>
      <c r="E10" s="66">
        <v>428017</v>
      </c>
    </row>
    <row r="11" spans="2:5" ht="12.9" customHeight="1" x14ac:dyDescent="0.2">
      <c r="B11" s="30" t="s">
        <v>7</v>
      </c>
      <c r="C11" s="30" t="s">
        <v>21</v>
      </c>
      <c r="D11" s="66">
        <v>3939000</v>
      </c>
      <c r="E11" s="66">
        <v>23137</v>
      </c>
    </row>
    <row r="12" spans="2:5" ht="12.9" customHeight="1" x14ac:dyDescent="0.2">
      <c r="B12" s="30" t="s">
        <v>8</v>
      </c>
      <c r="C12" s="30" t="s">
        <v>22</v>
      </c>
      <c r="D12" s="66">
        <v>629300</v>
      </c>
      <c r="E12" s="66">
        <v>44210</v>
      </c>
    </row>
    <row r="13" spans="2:5" ht="12.9" customHeight="1" x14ac:dyDescent="0.2">
      <c r="B13" s="30" t="s">
        <v>36</v>
      </c>
      <c r="C13" s="30" t="s">
        <v>37</v>
      </c>
      <c r="D13" s="66">
        <v>174350</v>
      </c>
      <c r="E13" s="66">
        <v>1181</v>
      </c>
    </row>
    <row r="14" spans="2:5" ht="12.9" customHeight="1" x14ac:dyDescent="0.2">
      <c r="B14" s="30" t="s">
        <v>9</v>
      </c>
      <c r="C14" s="30" t="s">
        <v>23</v>
      </c>
      <c r="D14" s="66">
        <v>240960</v>
      </c>
      <c r="E14" s="66">
        <v>17159</v>
      </c>
    </row>
    <row r="15" spans="2:5" ht="12.9" customHeight="1" x14ac:dyDescent="0.2">
      <c r="B15" s="30" t="s">
        <v>10</v>
      </c>
      <c r="C15" s="30" t="s">
        <v>24</v>
      </c>
      <c r="D15" s="66">
        <v>3118587</v>
      </c>
      <c r="E15" s="66">
        <v>3165286</v>
      </c>
    </row>
    <row r="16" spans="2:5" ht="12.9" customHeight="1" x14ac:dyDescent="0.2">
      <c r="B16" s="30" t="s">
        <v>11</v>
      </c>
      <c r="C16" s="30" t="s">
        <v>25</v>
      </c>
      <c r="D16" s="66">
        <v>644672</v>
      </c>
      <c r="E16" s="66">
        <v>713121</v>
      </c>
    </row>
    <row r="17" spans="2:17" ht="12.9" customHeight="1" x14ac:dyDescent="0.2">
      <c r="B17" s="30" t="s">
        <v>12</v>
      </c>
      <c r="C17" s="30" t="s">
        <v>26</v>
      </c>
      <c r="D17" s="66">
        <v>13644552</v>
      </c>
      <c r="E17" s="66">
        <v>12577172</v>
      </c>
    </row>
    <row r="18" spans="2:17" ht="12.9" customHeight="1" x14ac:dyDescent="0.2">
      <c r="B18" s="30" t="s">
        <v>13</v>
      </c>
      <c r="C18" s="30" t="s">
        <v>27</v>
      </c>
      <c r="D18" s="66">
        <v>3062610</v>
      </c>
      <c r="E18" s="66">
        <v>22558</v>
      </c>
    </row>
    <row r="19" spans="2:17" ht="12.9" customHeight="1" x14ac:dyDescent="0.2">
      <c r="B19" s="30" t="s">
        <v>38</v>
      </c>
      <c r="C19" s="30" t="s">
        <v>39</v>
      </c>
      <c r="D19" s="66">
        <v>7661</v>
      </c>
      <c r="E19" s="66">
        <v>1253</v>
      </c>
    </row>
    <row r="20" spans="2:17" ht="12.9" customHeight="1" x14ac:dyDescent="0.2">
      <c r="B20" s="30" t="s">
        <v>40</v>
      </c>
      <c r="C20" s="30" t="s">
        <v>41</v>
      </c>
      <c r="D20" s="66">
        <v>2855</v>
      </c>
      <c r="E20" s="66">
        <v>1211</v>
      </c>
    </row>
    <row r="21" spans="2:17" ht="12.9" customHeight="1" x14ac:dyDescent="0.2">
      <c r="B21" s="30" t="s">
        <v>14</v>
      </c>
      <c r="C21" s="30" t="s">
        <v>28</v>
      </c>
      <c r="D21" s="66">
        <v>1717552</v>
      </c>
      <c r="E21" s="66">
        <v>861466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208710</v>
      </c>
      <c r="E22" s="66">
        <v>42347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27774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19046107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19.046106999999999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111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75245</v>
      </c>
      <c r="E32" s="66">
        <v>45367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79717</v>
      </c>
      <c r="E33" s="66">
        <v>55456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570750</v>
      </c>
      <c r="E34" s="66">
        <v>24120</v>
      </c>
    </row>
    <row r="35" spans="2:17" ht="12.9" customHeight="1" x14ac:dyDescent="0.2">
      <c r="B35" s="30" t="s">
        <v>5</v>
      </c>
      <c r="C35" s="30" t="s">
        <v>19</v>
      </c>
      <c r="D35" s="66">
        <v>288600</v>
      </c>
      <c r="E35" s="66">
        <v>37622</v>
      </c>
    </row>
    <row r="36" spans="2:17" ht="12.9" customHeight="1" x14ac:dyDescent="0.2">
      <c r="B36" s="30" t="s">
        <v>6</v>
      </c>
      <c r="C36" s="30" t="s">
        <v>20</v>
      </c>
      <c r="D36" s="66">
        <v>155052200</v>
      </c>
      <c r="E36" s="66">
        <v>391915</v>
      </c>
    </row>
    <row r="37" spans="2:17" ht="12.9" customHeight="1" x14ac:dyDescent="0.2">
      <c r="B37" s="30" t="s">
        <v>7</v>
      </c>
      <c r="C37" s="30" t="s">
        <v>21</v>
      </c>
      <c r="D37" s="66">
        <v>2934000</v>
      </c>
      <c r="E37" s="66">
        <v>19365</v>
      </c>
    </row>
    <row r="38" spans="2:17" ht="12.9" customHeight="1" x14ac:dyDescent="0.2">
      <c r="B38" s="30" t="s">
        <v>8</v>
      </c>
      <c r="C38" s="30" t="s">
        <v>22</v>
      </c>
      <c r="D38" s="66">
        <v>227600</v>
      </c>
      <c r="E38" s="66">
        <v>19414</v>
      </c>
    </row>
    <row r="39" spans="2:17" ht="12.9" customHeight="1" x14ac:dyDescent="0.2">
      <c r="B39" s="30" t="s">
        <v>36</v>
      </c>
      <c r="C39" s="30" t="s">
        <v>37</v>
      </c>
      <c r="D39" s="66">
        <v>13200</v>
      </c>
      <c r="E39" s="67">
        <v>129</v>
      </c>
    </row>
    <row r="40" spans="2:17" ht="12.9" customHeight="1" x14ac:dyDescent="0.2">
      <c r="B40" s="30" t="s">
        <v>9</v>
      </c>
      <c r="C40" s="30" t="s">
        <v>23</v>
      </c>
      <c r="D40" s="66">
        <v>421420</v>
      </c>
      <c r="E40" s="66">
        <v>35921</v>
      </c>
    </row>
    <row r="41" spans="2:17" ht="12.9" customHeight="1" x14ac:dyDescent="0.2">
      <c r="B41" s="30" t="s">
        <v>10</v>
      </c>
      <c r="C41" s="30" t="s">
        <v>24</v>
      </c>
      <c r="D41" s="66">
        <v>331450</v>
      </c>
      <c r="E41" s="66">
        <v>347646</v>
      </c>
    </row>
    <row r="42" spans="2:17" ht="12.9" customHeight="1" x14ac:dyDescent="0.2">
      <c r="B42" s="30" t="s">
        <v>11</v>
      </c>
      <c r="C42" s="30" t="s">
        <v>25</v>
      </c>
      <c r="D42" s="66">
        <v>289522</v>
      </c>
      <c r="E42" s="66">
        <v>339246</v>
      </c>
    </row>
    <row r="43" spans="2:17" ht="12.9" customHeight="1" x14ac:dyDescent="0.2">
      <c r="B43" s="30" t="s">
        <v>12</v>
      </c>
      <c r="C43" s="30" t="s">
        <v>26</v>
      </c>
      <c r="D43" s="66">
        <v>748087</v>
      </c>
      <c r="E43" s="66">
        <v>720144</v>
      </c>
    </row>
    <row r="44" spans="2:17" ht="12.9" customHeight="1" x14ac:dyDescent="0.2">
      <c r="B44" s="30" t="s">
        <v>13</v>
      </c>
      <c r="C44" s="30" t="s">
        <v>27</v>
      </c>
      <c r="D44" s="66">
        <v>3542680</v>
      </c>
      <c r="E44" s="66">
        <v>31914</v>
      </c>
    </row>
    <row r="45" spans="2:17" ht="12.9" customHeight="1" x14ac:dyDescent="0.2">
      <c r="B45" s="30" t="s">
        <v>38</v>
      </c>
      <c r="C45" s="30" t="s">
        <v>39</v>
      </c>
      <c r="D45" s="66">
        <v>4585</v>
      </c>
      <c r="E45" s="67">
        <v>951</v>
      </c>
    </row>
    <row r="46" spans="2:17" ht="12.9" customHeight="1" x14ac:dyDescent="0.2">
      <c r="B46" s="20" t="s">
        <v>40</v>
      </c>
      <c r="C46" s="20" t="s">
        <v>41</v>
      </c>
      <c r="D46" s="66">
        <v>3735</v>
      </c>
      <c r="E46" s="66">
        <v>1975</v>
      </c>
    </row>
    <row r="47" spans="2:17" ht="12.9" customHeight="1" x14ac:dyDescent="0.2">
      <c r="B47" s="30" t="s">
        <v>14</v>
      </c>
      <c r="C47" s="30" t="s">
        <v>28</v>
      </c>
      <c r="D47" s="66">
        <v>1497959</v>
      </c>
      <c r="E47" s="66">
        <v>784021</v>
      </c>
    </row>
    <row r="48" spans="2:17" ht="12.9" customHeight="1" x14ac:dyDescent="0.2">
      <c r="B48" s="30" t="s">
        <v>15</v>
      </c>
      <c r="C48" s="30" t="s">
        <v>29</v>
      </c>
      <c r="D48" s="66">
        <v>164470</v>
      </c>
      <c r="E48" s="66">
        <v>37319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16247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2908772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2.9087719999999999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112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113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19.046106999999999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2.9087719999999999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3E7F-0EB8-41C5-8E85-6A1641DC8FC1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114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649405</v>
      </c>
      <c r="E6" s="66">
        <v>376758</v>
      </c>
    </row>
    <row r="7" spans="2:5" ht="12.9" customHeight="1" x14ac:dyDescent="0.2">
      <c r="B7" s="30" t="s">
        <v>3</v>
      </c>
      <c r="C7" s="30" t="s">
        <v>17</v>
      </c>
      <c r="D7" s="66">
        <v>474697</v>
      </c>
      <c r="E7" s="66">
        <v>307961</v>
      </c>
    </row>
    <row r="8" spans="2:5" ht="12.9" customHeight="1" x14ac:dyDescent="0.2">
      <c r="B8" s="30" t="s">
        <v>4</v>
      </c>
      <c r="C8" s="30" t="s">
        <v>18</v>
      </c>
      <c r="D8" s="66">
        <v>710330</v>
      </c>
      <c r="E8" s="66">
        <v>27552</v>
      </c>
    </row>
    <row r="9" spans="2:5" ht="12.9" customHeight="1" x14ac:dyDescent="0.2">
      <c r="B9" s="30" t="s">
        <v>5</v>
      </c>
      <c r="C9" s="30" t="s">
        <v>19</v>
      </c>
      <c r="D9" s="66">
        <v>85150</v>
      </c>
      <c r="E9" s="66">
        <v>10120</v>
      </c>
    </row>
    <row r="10" spans="2:5" ht="12.9" customHeight="1" x14ac:dyDescent="0.2">
      <c r="B10" s="30" t="s">
        <v>6</v>
      </c>
      <c r="C10" s="30" t="s">
        <v>20</v>
      </c>
      <c r="D10" s="66">
        <v>173135200</v>
      </c>
      <c r="E10" s="66">
        <v>436258</v>
      </c>
    </row>
    <row r="11" spans="2:5" ht="12.9" customHeight="1" x14ac:dyDescent="0.2">
      <c r="B11" s="30" t="s">
        <v>7</v>
      </c>
      <c r="C11" s="30" t="s">
        <v>21</v>
      </c>
      <c r="D11" s="66">
        <v>1228000</v>
      </c>
      <c r="E11" s="66">
        <v>7037</v>
      </c>
    </row>
    <row r="12" spans="2:5" ht="12.9" customHeight="1" x14ac:dyDescent="0.2">
      <c r="B12" s="30" t="s">
        <v>8</v>
      </c>
      <c r="C12" s="30" t="s">
        <v>22</v>
      </c>
      <c r="D12" s="66">
        <v>595400</v>
      </c>
      <c r="E12" s="66">
        <v>44099</v>
      </c>
    </row>
    <row r="13" spans="2:5" ht="12.9" customHeight="1" x14ac:dyDescent="0.2">
      <c r="B13" s="30" t="s">
        <v>36</v>
      </c>
      <c r="C13" s="30" t="s">
        <v>37</v>
      </c>
      <c r="D13" s="66">
        <v>1083010</v>
      </c>
      <c r="E13" s="66">
        <v>9096</v>
      </c>
    </row>
    <row r="14" spans="2:5" ht="12.9" customHeight="1" x14ac:dyDescent="0.2">
      <c r="B14" s="30" t="s">
        <v>9</v>
      </c>
      <c r="C14" s="30" t="s">
        <v>23</v>
      </c>
      <c r="D14" s="66">
        <v>163070</v>
      </c>
      <c r="E14" s="66">
        <v>11337</v>
      </c>
    </row>
    <row r="15" spans="2:5" ht="12.9" customHeight="1" x14ac:dyDescent="0.2">
      <c r="B15" s="30" t="s">
        <v>10</v>
      </c>
      <c r="C15" s="30" t="s">
        <v>24</v>
      </c>
      <c r="D15" s="66">
        <v>3259750</v>
      </c>
      <c r="E15" s="66">
        <v>3291761</v>
      </c>
    </row>
    <row r="16" spans="2:5" ht="12.9" customHeight="1" x14ac:dyDescent="0.2">
      <c r="B16" s="30" t="s">
        <v>11</v>
      </c>
      <c r="C16" s="30" t="s">
        <v>25</v>
      </c>
      <c r="D16" s="66">
        <v>832778</v>
      </c>
      <c r="E16" s="66">
        <v>935304</v>
      </c>
    </row>
    <row r="17" spans="2:17" ht="12.9" customHeight="1" x14ac:dyDescent="0.2">
      <c r="B17" s="30" t="s">
        <v>12</v>
      </c>
      <c r="C17" s="30" t="s">
        <v>26</v>
      </c>
      <c r="D17" s="66">
        <v>9142225</v>
      </c>
      <c r="E17" s="66">
        <v>8261973</v>
      </c>
    </row>
    <row r="18" spans="2:17" ht="12.9" customHeight="1" x14ac:dyDescent="0.2">
      <c r="B18" s="30" t="s">
        <v>13</v>
      </c>
      <c r="C18" s="30" t="s">
        <v>27</v>
      </c>
      <c r="D18" s="66">
        <v>2701133</v>
      </c>
      <c r="E18" s="66">
        <v>20151</v>
      </c>
    </row>
    <row r="19" spans="2:17" ht="12.9" customHeight="1" x14ac:dyDescent="0.2">
      <c r="B19" s="30" t="s">
        <v>38</v>
      </c>
      <c r="C19" s="30" t="s">
        <v>39</v>
      </c>
      <c r="D19" s="66">
        <v>10304</v>
      </c>
      <c r="E19" s="66">
        <v>1711</v>
      </c>
    </row>
    <row r="20" spans="2:17" ht="12.9" customHeight="1" x14ac:dyDescent="0.2">
      <c r="B20" s="30" t="s">
        <v>40</v>
      </c>
      <c r="C20" s="30" t="s">
        <v>41</v>
      </c>
      <c r="D20" s="66">
        <v>2670</v>
      </c>
      <c r="E20" s="66">
        <v>1128</v>
      </c>
    </row>
    <row r="21" spans="2:17" ht="12.9" customHeight="1" x14ac:dyDescent="0.2">
      <c r="B21" s="30" t="s">
        <v>14</v>
      </c>
      <c r="C21" s="30" t="s">
        <v>28</v>
      </c>
      <c r="D21" s="66">
        <v>1674444</v>
      </c>
      <c r="E21" s="66">
        <v>839443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547190</v>
      </c>
      <c r="E22" s="66">
        <v>105972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31530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14719191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14.719191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115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75515</v>
      </c>
      <c r="E32" s="66">
        <v>45661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49532</v>
      </c>
      <c r="E33" s="66">
        <v>33727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222420</v>
      </c>
      <c r="E34" s="66">
        <v>9536</v>
      </c>
    </row>
    <row r="35" spans="2:17" ht="12.9" customHeight="1" x14ac:dyDescent="0.2">
      <c r="B35" s="30" t="s">
        <v>5</v>
      </c>
      <c r="C35" s="30" t="s">
        <v>19</v>
      </c>
      <c r="D35" s="66">
        <v>150300</v>
      </c>
      <c r="E35" s="66">
        <v>19562</v>
      </c>
    </row>
    <row r="36" spans="2:17" ht="12.9" customHeight="1" x14ac:dyDescent="0.2">
      <c r="B36" s="30" t="s">
        <v>6</v>
      </c>
      <c r="C36" s="30" t="s">
        <v>20</v>
      </c>
      <c r="D36" s="66">
        <v>152103000</v>
      </c>
      <c r="E36" s="66">
        <v>394547</v>
      </c>
    </row>
    <row r="37" spans="2:17" ht="12.9" customHeight="1" x14ac:dyDescent="0.2">
      <c r="B37" s="30" t="s">
        <v>7</v>
      </c>
      <c r="C37" s="30" t="s">
        <v>21</v>
      </c>
      <c r="D37" s="66">
        <v>1177000</v>
      </c>
      <c r="E37" s="66">
        <v>7606</v>
      </c>
    </row>
    <row r="38" spans="2:17" ht="12.9" customHeight="1" x14ac:dyDescent="0.2">
      <c r="B38" s="30" t="s">
        <v>8</v>
      </c>
      <c r="C38" s="30" t="s">
        <v>22</v>
      </c>
      <c r="D38" s="66">
        <v>349700</v>
      </c>
      <c r="E38" s="66">
        <v>29015</v>
      </c>
    </row>
    <row r="39" spans="2:17" ht="12.9" customHeight="1" x14ac:dyDescent="0.2">
      <c r="B39" s="30" t="s">
        <v>36</v>
      </c>
      <c r="C39" s="30" t="s">
        <v>37</v>
      </c>
      <c r="D39" s="66">
        <v>28610</v>
      </c>
      <c r="E39" s="67">
        <v>287</v>
      </c>
    </row>
    <row r="40" spans="2:17" ht="12.9" customHeight="1" x14ac:dyDescent="0.2">
      <c r="B40" s="30" t="s">
        <v>9</v>
      </c>
      <c r="C40" s="30" t="s">
        <v>23</v>
      </c>
      <c r="D40" s="66">
        <v>128610</v>
      </c>
      <c r="E40" s="66">
        <v>11179</v>
      </c>
    </row>
    <row r="41" spans="2:17" ht="12.9" customHeight="1" x14ac:dyDescent="0.2">
      <c r="B41" s="30" t="s">
        <v>10</v>
      </c>
      <c r="C41" s="30" t="s">
        <v>24</v>
      </c>
      <c r="D41" s="66">
        <v>297365</v>
      </c>
      <c r="E41" s="66">
        <v>310421</v>
      </c>
    </row>
    <row r="42" spans="2:17" ht="12.9" customHeight="1" x14ac:dyDescent="0.2">
      <c r="B42" s="30" t="s">
        <v>11</v>
      </c>
      <c r="C42" s="30" t="s">
        <v>25</v>
      </c>
      <c r="D42" s="66">
        <v>213523</v>
      </c>
      <c r="E42" s="66">
        <v>249207</v>
      </c>
    </row>
    <row r="43" spans="2:17" ht="12.9" customHeight="1" x14ac:dyDescent="0.2">
      <c r="B43" s="30" t="s">
        <v>12</v>
      </c>
      <c r="C43" s="30" t="s">
        <v>26</v>
      </c>
      <c r="D43" s="66">
        <v>862945</v>
      </c>
      <c r="E43" s="66">
        <v>812725</v>
      </c>
    </row>
    <row r="44" spans="2:17" ht="12.9" customHeight="1" x14ac:dyDescent="0.2">
      <c r="B44" s="30" t="s">
        <v>13</v>
      </c>
      <c r="C44" s="30" t="s">
        <v>27</v>
      </c>
      <c r="D44" s="66">
        <v>3204223</v>
      </c>
      <c r="E44" s="66">
        <v>29086</v>
      </c>
    </row>
    <row r="45" spans="2:17" ht="12.9" customHeight="1" x14ac:dyDescent="0.2">
      <c r="B45" s="30" t="s">
        <v>38</v>
      </c>
      <c r="C45" s="30" t="s">
        <v>39</v>
      </c>
      <c r="D45" s="66">
        <v>680</v>
      </c>
      <c r="E45" s="67">
        <v>141</v>
      </c>
    </row>
    <row r="46" spans="2:17" ht="12.9" customHeight="1" x14ac:dyDescent="0.2">
      <c r="B46" s="20" t="s">
        <v>40</v>
      </c>
      <c r="C46" s="20" t="s">
        <v>41</v>
      </c>
      <c r="D46" s="66">
        <v>1070</v>
      </c>
      <c r="E46" s="66">
        <v>566</v>
      </c>
    </row>
    <row r="47" spans="2:17" ht="12.9" customHeight="1" x14ac:dyDescent="0.2">
      <c r="B47" s="30" t="s">
        <v>14</v>
      </c>
      <c r="C47" s="30" t="s">
        <v>28</v>
      </c>
      <c r="D47" s="66">
        <v>1243178</v>
      </c>
      <c r="E47" s="66">
        <v>648397</v>
      </c>
    </row>
    <row r="48" spans="2:17" ht="12.9" customHeight="1" x14ac:dyDescent="0.2">
      <c r="B48" s="30" t="s">
        <v>15</v>
      </c>
      <c r="C48" s="30" t="s">
        <v>29</v>
      </c>
      <c r="D48" s="66">
        <v>36380</v>
      </c>
      <c r="E48" s="66">
        <v>8478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19724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2629865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2.6298650000000001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116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117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14.719191</v>
      </c>
    </row>
    <row r="81" spans="2:5" ht="12.9" customHeight="1" x14ac:dyDescent="0.2">
      <c r="B81" s="11" t="s">
        <v>35</v>
      </c>
      <c r="C81" s="11"/>
      <c r="D81" s="11"/>
      <c r="E81" s="19">
        <f>+E51</f>
        <v>2.6298650000000001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DC13-AEBA-457E-B8BB-1F412F81D748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118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854415</v>
      </c>
      <c r="E6" s="66">
        <v>503650</v>
      </c>
    </row>
    <row r="7" spans="2:5" ht="12.9" customHeight="1" x14ac:dyDescent="0.2">
      <c r="B7" s="30" t="s">
        <v>3</v>
      </c>
      <c r="C7" s="30" t="s">
        <v>17</v>
      </c>
      <c r="D7" s="66">
        <v>707865</v>
      </c>
      <c r="E7" s="66">
        <v>466421</v>
      </c>
    </row>
    <row r="8" spans="2:5" ht="12.9" customHeight="1" x14ac:dyDescent="0.2">
      <c r="B8" s="30" t="s">
        <v>4</v>
      </c>
      <c r="C8" s="30" t="s">
        <v>18</v>
      </c>
      <c r="D8" s="66">
        <v>2180100</v>
      </c>
      <c r="E8" s="66">
        <v>86321</v>
      </c>
    </row>
    <row r="9" spans="2:5" ht="12.9" customHeight="1" x14ac:dyDescent="0.2">
      <c r="B9" s="30" t="s">
        <v>5</v>
      </c>
      <c r="C9" s="30" t="s">
        <v>19</v>
      </c>
      <c r="D9" s="66">
        <v>224600</v>
      </c>
      <c r="E9" s="66">
        <v>28381</v>
      </c>
    </row>
    <row r="10" spans="2:5" ht="12.9" customHeight="1" x14ac:dyDescent="0.2">
      <c r="B10" s="30" t="s">
        <v>6</v>
      </c>
      <c r="C10" s="30" t="s">
        <v>20</v>
      </c>
      <c r="D10" s="66">
        <v>172759000</v>
      </c>
      <c r="E10" s="66">
        <v>428934</v>
      </c>
    </row>
    <row r="11" spans="2:5" ht="12.9" customHeight="1" x14ac:dyDescent="0.2">
      <c r="B11" s="30" t="s">
        <v>7</v>
      </c>
      <c r="C11" s="30" t="s">
        <v>21</v>
      </c>
      <c r="D11" s="66">
        <v>1132000</v>
      </c>
      <c r="E11" s="66">
        <v>6712</v>
      </c>
    </row>
    <row r="12" spans="2:5" ht="12.9" customHeight="1" x14ac:dyDescent="0.2">
      <c r="B12" s="30" t="s">
        <v>8</v>
      </c>
      <c r="C12" s="30" t="s">
        <v>22</v>
      </c>
      <c r="D12" s="66">
        <v>1227550</v>
      </c>
      <c r="E12" s="66">
        <v>96136</v>
      </c>
    </row>
    <row r="13" spans="2:5" ht="12.9" customHeight="1" x14ac:dyDescent="0.2">
      <c r="B13" s="30" t="s">
        <v>36</v>
      </c>
      <c r="C13" s="30" t="s">
        <v>37</v>
      </c>
      <c r="D13" s="66">
        <v>186400</v>
      </c>
      <c r="E13" s="66">
        <v>1285</v>
      </c>
    </row>
    <row r="14" spans="2:5" ht="12.9" customHeight="1" x14ac:dyDescent="0.2">
      <c r="B14" s="30" t="s">
        <v>9</v>
      </c>
      <c r="C14" s="30" t="s">
        <v>23</v>
      </c>
      <c r="D14" s="66">
        <v>206640</v>
      </c>
      <c r="E14" s="66">
        <v>14066</v>
      </c>
    </row>
    <row r="15" spans="2:5" ht="12.9" customHeight="1" x14ac:dyDescent="0.2">
      <c r="B15" s="30" t="s">
        <v>10</v>
      </c>
      <c r="C15" s="30" t="s">
        <v>24</v>
      </c>
      <c r="D15" s="66">
        <v>3865609</v>
      </c>
      <c r="E15" s="66">
        <v>3972752</v>
      </c>
    </row>
    <row r="16" spans="2:5" ht="12.9" customHeight="1" x14ac:dyDescent="0.2">
      <c r="B16" s="30" t="s">
        <v>11</v>
      </c>
      <c r="C16" s="30" t="s">
        <v>25</v>
      </c>
      <c r="D16" s="66">
        <v>608370</v>
      </c>
      <c r="E16" s="66">
        <v>684888</v>
      </c>
    </row>
    <row r="17" spans="2:17" ht="12.9" customHeight="1" x14ac:dyDescent="0.2">
      <c r="B17" s="30" t="s">
        <v>12</v>
      </c>
      <c r="C17" s="30" t="s">
        <v>26</v>
      </c>
      <c r="D17" s="66">
        <v>8992527</v>
      </c>
      <c r="E17" s="66">
        <v>8043380</v>
      </c>
    </row>
    <row r="18" spans="2:17" ht="12.9" customHeight="1" x14ac:dyDescent="0.2">
      <c r="B18" s="30" t="s">
        <v>13</v>
      </c>
      <c r="C18" s="30" t="s">
        <v>27</v>
      </c>
      <c r="D18" s="66">
        <v>3668960</v>
      </c>
      <c r="E18" s="66">
        <v>27921</v>
      </c>
    </row>
    <row r="19" spans="2:17" ht="12.9" customHeight="1" x14ac:dyDescent="0.2">
      <c r="B19" s="30" t="s">
        <v>38</v>
      </c>
      <c r="C19" s="30" t="s">
        <v>39</v>
      </c>
      <c r="D19" s="66">
        <v>11828</v>
      </c>
      <c r="E19" s="66">
        <v>1855</v>
      </c>
    </row>
    <row r="20" spans="2:17" ht="12.9" customHeight="1" x14ac:dyDescent="0.2">
      <c r="B20" s="30" t="s">
        <v>40</v>
      </c>
      <c r="C20" s="30" t="s">
        <v>41</v>
      </c>
      <c r="D20" s="66">
        <v>4505</v>
      </c>
      <c r="E20" s="66">
        <v>1894</v>
      </c>
    </row>
    <row r="21" spans="2:17" ht="12.9" customHeight="1" x14ac:dyDescent="0.2">
      <c r="B21" s="30" t="s">
        <v>14</v>
      </c>
      <c r="C21" s="30" t="s">
        <v>28</v>
      </c>
      <c r="D21" s="66">
        <v>1759025</v>
      </c>
      <c r="E21" s="66">
        <v>881457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142687</v>
      </c>
      <c r="E22" s="66">
        <v>29631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52643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15328327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15.328327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119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78450</v>
      </c>
      <c r="E32" s="66">
        <v>48446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66290</v>
      </c>
      <c r="E33" s="66">
        <v>45704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648910</v>
      </c>
      <c r="E34" s="66">
        <v>27721</v>
      </c>
    </row>
    <row r="35" spans="2:17" ht="12.9" customHeight="1" x14ac:dyDescent="0.2">
      <c r="B35" s="30" t="s">
        <v>5</v>
      </c>
      <c r="C35" s="30" t="s">
        <v>19</v>
      </c>
      <c r="D35" s="66">
        <v>266900</v>
      </c>
      <c r="E35" s="66">
        <v>35057</v>
      </c>
    </row>
    <row r="36" spans="2:17" ht="12.9" customHeight="1" x14ac:dyDescent="0.2">
      <c r="B36" s="30" t="s">
        <v>6</v>
      </c>
      <c r="C36" s="30" t="s">
        <v>20</v>
      </c>
      <c r="D36" s="66">
        <v>150185500</v>
      </c>
      <c r="E36" s="66">
        <v>389906</v>
      </c>
    </row>
    <row r="37" spans="2:17" ht="12.9" customHeight="1" x14ac:dyDescent="0.2">
      <c r="B37" s="30" t="s">
        <v>7</v>
      </c>
      <c r="C37" s="30" t="s">
        <v>21</v>
      </c>
      <c r="D37" s="66">
        <v>713000</v>
      </c>
      <c r="E37" s="66">
        <v>4588</v>
      </c>
    </row>
    <row r="38" spans="2:17" ht="12.9" customHeight="1" x14ac:dyDescent="0.2">
      <c r="B38" s="30" t="s">
        <v>8</v>
      </c>
      <c r="C38" s="30" t="s">
        <v>22</v>
      </c>
      <c r="D38" s="66">
        <v>831600</v>
      </c>
      <c r="E38" s="66">
        <v>70340</v>
      </c>
    </row>
    <row r="39" spans="2:17" ht="12.9" customHeight="1" x14ac:dyDescent="0.2">
      <c r="B39" s="30" t="s">
        <v>36</v>
      </c>
      <c r="C39" s="30" t="s">
        <v>37</v>
      </c>
      <c r="D39" s="66">
        <v>16950</v>
      </c>
      <c r="E39" s="67">
        <v>169</v>
      </c>
    </row>
    <row r="40" spans="2:17" ht="12.9" customHeight="1" x14ac:dyDescent="0.2">
      <c r="B40" s="30" t="s">
        <v>9</v>
      </c>
      <c r="C40" s="30" t="s">
        <v>23</v>
      </c>
      <c r="D40" s="66">
        <v>98600</v>
      </c>
      <c r="E40" s="66">
        <v>8557</v>
      </c>
    </row>
    <row r="41" spans="2:17" ht="12.9" customHeight="1" x14ac:dyDescent="0.2">
      <c r="B41" s="30" t="s">
        <v>10</v>
      </c>
      <c r="C41" s="30" t="s">
        <v>24</v>
      </c>
      <c r="D41" s="66">
        <v>366671</v>
      </c>
      <c r="E41" s="66">
        <v>388819</v>
      </c>
    </row>
    <row r="42" spans="2:17" ht="12.9" customHeight="1" x14ac:dyDescent="0.2">
      <c r="B42" s="30" t="s">
        <v>11</v>
      </c>
      <c r="C42" s="30" t="s">
        <v>25</v>
      </c>
      <c r="D42" s="66">
        <v>231656</v>
      </c>
      <c r="E42" s="66">
        <v>271995</v>
      </c>
    </row>
    <row r="43" spans="2:17" ht="12.9" customHeight="1" x14ac:dyDescent="0.2">
      <c r="B43" s="30" t="s">
        <v>12</v>
      </c>
      <c r="C43" s="30" t="s">
        <v>26</v>
      </c>
      <c r="D43" s="66">
        <v>1179319</v>
      </c>
      <c r="E43" s="66">
        <v>1099698</v>
      </c>
    </row>
    <row r="44" spans="2:17" ht="12.9" customHeight="1" x14ac:dyDescent="0.2">
      <c r="B44" s="30" t="s">
        <v>13</v>
      </c>
      <c r="C44" s="30" t="s">
        <v>27</v>
      </c>
      <c r="D44" s="66">
        <v>3588820</v>
      </c>
      <c r="E44" s="66">
        <v>32679</v>
      </c>
    </row>
    <row r="45" spans="2:17" ht="12.9" customHeight="1" x14ac:dyDescent="0.2">
      <c r="B45" s="30" t="s">
        <v>38</v>
      </c>
      <c r="C45" s="30" t="s">
        <v>39</v>
      </c>
      <c r="D45" s="66">
        <v>4502</v>
      </c>
      <c r="E45" s="67">
        <v>932</v>
      </c>
    </row>
    <row r="46" spans="2:17" ht="12.9" customHeight="1" x14ac:dyDescent="0.2">
      <c r="B46" s="20" t="s">
        <v>40</v>
      </c>
      <c r="C46" s="20" t="s">
        <v>41</v>
      </c>
      <c r="D46" s="66">
        <v>635</v>
      </c>
      <c r="E46" s="66">
        <v>324</v>
      </c>
    </row>
    <row r="47" spans="2:17" ht="12.9" customHeight="1" x14ac:dyDescent="0.2">
      <c r="B47" s="30" t="s">
        <v>14</v>
      </c>
      <c r="C47" s="30" t="s">
        <v>28</v>
      </c>
      <c r="D47" s="66">
        <v>1646493</v>
      </c>
      <c r="E47" s="66">
        <v>861145</v>
      </c>
    </row>
    <row r="48" spans="2:17" ht="12.9" customHeight="1" x14ac:dyDescent="0.2">
      <c r="B48" s="30" t="s">
        <v>15</v>
      </c>
      <c r="C48" s="30" t="s">
        <v>29</v>
      </c>
      <c r="D48" s="66">
        <v>57567</v>
      </c>
      <c r="E48" s="66">
        <v>13636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27273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3326989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3.3269890000000002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120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121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15.328327</v>
      </c>
    </row>
    <row r="81" spans="2:5" ht="12.9" customHeight="1" x14ac:dyDescent="0.2">
      <c r="B81" s="11" t="s">
        <v>35</v>
      </c>
      <c r="C81" s="11"/>
      <c r="D81" s="11"/>
      <c r="E81" s="19">
        <f>+E51</f>
        <v>3.3269890000000002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" customWidth="1"/>
    <col min="2" max="2" width="30.140625" style="2" customWidth="1"/>
    <col min="3" max="14" width="16.140625" style="54" customWidth="1"/>
    <col min="15" max="15" width="19.42578125" style="2" customWidth="1"/>
    <col min="16" max="16" width="11.7109375" style="2" customWidth="1"/>
    <col min="17" max="16384" width="9.28515625" style="2"/>
  </cols>
  <sheetData>
    <row r="2" spans="2:17" s="38" customFormat="1" ht="12.9" customHeight="1" x14ac:dyDescent="0.3">
      <c r="B2" s="44" t="s">
        <v>76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" customHeight="1" x14ac:dyDescent="0.25">
      <c r="B3" s="45" t="s">
        <v>74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" customHeight="1" x14ac:dyDescent="0.2">
      <c r="B5" s="5"/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46</v>
      </c>
      <c r="H5" s="24" t="s">
        <v>47</v>
      </c>
      <c r="I5" s="24" t="s">
        <v>48</v>
      </c>
      <c r="J5" s="24" t="s">
        <v>49</v>
      </c>
      <c r="K5" s="24" t="s">
        <v>50</v>
      </c>
      <c r="L5" s="24" t="s">
        <v>51</v>
      </c>
      <c r="M5" s="24" t="s">
        <v>52</v>
      </c>
      <c r="N5" s="24" t="s">
        <v>63</v>
      </c>
    </row>
    <row r="6" spans="2:17" ht="12.9" customHeight="1" x14ac:dyDescent="0.2">
      <c r="B6" s="43" t="s">
        <v>34</v>
      </c>
      <c r="C6" s="48">
        <f>+'siječanj 2023'!$E$24+'siječanj 2023'!$E$73</f>
        <v>13138984</v>
      </c>
      <c r="D6" s="58">
        <f>+'veljača 2023'!$E$24+'veljača 2023'!$E$73</f>
        <v>16718670</v>
      </c>
      <c r="E6" s="58">
        <f>+'ožujak 2023'!$E$24+'ožujak 2023'!$E$73</f>
        <v>19174283</v>
      </c>
      <c r="F6" s="58">
        <f>+'travanj 2023'!$E$24+'travanj 2023'!$E$73</f>
        <v>18189298</v>
      </c>
      <c r="G6" s="58">
        <f>+'svibanj 2023'!$E$24+'svibanj 2023'!$E$73</f>
        <v>25033467</v>
      </c>
      <c r="H6" s="58">
        <f>+'lipanj 2023'!$E$24+'lipanj 2023'!$E$73</f>
        <v>25858666</v>
      </c>
      <c r="I6" s="58">
        <f>+'srpanj 2023'!$E$24+'srpanj 2023'!$E$73</f>
        <v>25116795</v>
      </c>
      <c r="J6" s="58">
        <f>+'kolovoz 2023'!$E$24+'kolovoz 2023'!$E$73</f>
        <v>24552327</v>
      </c>
      <c r="K6" s="58">
        <f>+'rujan 2023'!$E$24+'rujan 2023'!$E$73</f>
        <v>23896158</v>
      </c>
      <c r="L6" s="58">
        <f>+'listopad 2023'!$E$24+'listopad 2023'!$E$73</f>
        <v>19046107</v>
      </c>
      <c r="M6" s="58">
        <f>+'studeni 2023'!$E$24+'studeni 2023'!$E$73</f>
        <v>14719191</v>
      </c>
      <c r="N6" s="58">
        <f>+'prosinac 2023'!$E$24+'prosinac 2023'!$E$73</f>
        <v>15328327</v>
      </c>
    </row>
    <row r="7" spans="2:17" ht="12.9" customHeight="1" x14ac:dyDescent="0.2">
      <c r="B7" s="43" t="s">
        <v>35</v>
      </c>
      <c r="C7" s="48">
        <f>+'siječanj 2023'!$E$50</f>
        <v>2747586</v>
      </c>
      <c r="D7" s="58">
        <f>+'veljača 2023'!$E$50</f>
        <v>2511086</v>
      </c>
      <c r="E7" s="58">
        <f>+'ožujak 2023'!$E$50</f>
        <v>3077494</v>
      </c>
      <c r="F7" s="58">
        <f>+'travanj 2023'!$E$50</f>
        <v>2839470</v>
      </c>
      <c r="G7" s="58">
        <f>+'svibanj 2023'!$E$50</f>
        <v>2759093</v>
      </c>
      <c r="H7" s="58">
        <f>+'lipanj 2023'!$E$50</f>
        <v>3306301</v>
      </c>
      <c r="I7" s="58">
        <f>+'srpanj 2023'!$E$50</f>
        <v>3817588</v>
      </c>
      <c r="J7" s="58">
        <f>+'kolovoz 2023'!$E$50</f>
        <v>3568360</v>
      </c>
      <c r="K7" s="58">
        <f>+'rujan 2023'!$E$50</f>
        <v>3346413</v>
      </c>
      <c r="L7" s="58">
        <f>+'listopad 2023'!$E$50</f>
        <v>2908772</v>
      </c>
      <c r="M7" s="58">
        <f>+'studeni 2023'!$E$50</f>
        <v>2629865</v>
      </c>
      <c r="N7" s="58">
        <f>+'prosinac 2023'!$E$50</f>
        <v>3326989</v>
      </c>
    </row>
    <row r="8" spans="2:17" ht="12.9" customHeight="1" x14ac:dyDescent="0.2">
      <c r="B8" s="46" t="s">
        <v>31</v>
      </c>
      <c r="C8" s="7">
        <f t="shared" ref="C8" si="0">SUM(C6:C7)</f>
        <v>15886570</v>
      </c>
      <c r="D8" s="7">
        <f t="shared" ref="D8:N8" si="1">SUM(D6:D7)</f>
        <v>19229756</v>
      </c>
      <c r="E8" s="7">
        <f>SUM(E6:E7)</f>
        <v>22251777</v>
      </c>
      <c r="F8" s="7">
        <f t="shared" si="1"/>
        <v>21028768</v>
      </c>
      <c r="G8" s="7">
        <f t="shared" si="1"/>
        <v>27792560</v>
      </c>
      <c r="H8" s="7">
        <f t="shared" si="1"/>
        <v>29164967</v>
      </c>
      <c r="I8" s="7">
        <f t="shared" si="1"/>
        <v>28934383</v>
      </c>
      <c r="J8" s="7">
        <f t="shared" ref="J8" si="2">SUM(J6:J7)</f>
        <v>28120687</v>
      </c>
      <c r="K8" s="7">
        <f t="shared" si="1"/>
        <v>27242571</v>
      </c>
      <c r="L8" s="7">
        <f t="shared" si="1"/>
        <v>21954879</v>
      </c>
      <c r="M8" s="7">
        <f t="shared" si="1"/>
        <v>17349056</v>
      </c>
      <c r="N8" s="7">
        <f t="shared" si="1"/>
        <v>18655316</v>
      </c>
    </row>
    <row r="9" spans="2:17" ht="12.9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" customHeight="1" x14ac:dyDescent="0.25">
      <c r="B11" s="50" t="s">
        <v>58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" customHeight="1" x14ac:dyDescent="0.25">
      <c r="B12" s="49" t="s">
        <v>75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0.199999999999999" x14ac:dyDescent="0.2">
      <c r="B14" s="8" t="s">
        <v>54</v>
      </c>
      <c r="C14" s="24" t="s">
        <v>42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24" t="s">
        <v>48</v>
      </c>
      <c r="J14" s="24" t="s">
        <v>49</v>
      </c>
      <c r="K14" s="24" t="s">
        <v>50</v>
      </c>
      <c r="L14" s="24" t="s">
        <v>51</v>
      </c>
      <c r="M14" s="24" t="s">
        <v>52</v>
      </c>
      <c r="N14" s="24" t="s">
        <v>63</v>
      </c>
      <c r="O14" s="23" t="s">
        <v>30</v>
      </c>
      <c r="P14" s="5" t="s">
        <v>53</v>
      </c>
    </row>
    <row r="15" spans="2:17" ht="12.9" customHeight="1" x14ac:dyDescent="0.2">
      <c r="B15" s="4" t="s">
        <v>16</v>
      </c>
      <c r="C15" s="48">
        <f>+'siječanj 2023'!$E6+'siječanj 2023'!$E32</f>
        <v>546976</v>
      </c>
      <c r="D15" s="58">
        <f>+'veljača 2023'!$E6+'veljača 2023'!$E32</f>
        <v>353175</v>
      </c>
      <c r="E15" s="58">
        <f>+'ožujak 2023'!$E6+'ožujak 2023'!$E32</f>
        <v>410863</v>
      </c>
      <c r="F15" s="58">
        <f>+'travanj 2023'!$E6+'travanj 2023'!$E32</f>
        <v>342894</v>
      </c>
      <c r="G15" s="58">
        <f>+'svibanj 2023'!$E6+'svibanj 2023'!$E32</f>
        <v>768899</v>
      </c>
      <c r="H15" s="58">
        <f>+'lipanj 2023'!$E6+'lipanj 2023'!$E32</f>
        <v>1342220</v>
      </c>
      <c r="I15" s="58">
        <f>+'srpanj 2023'!$E6+'srpanj 2023'!$E32</f>
        <v>1970825</v>
      </c>
      <c r="J15" s="58">
        <f>+'kolovoz 2023'!$E6+'kolovoz 2023'!$E32</f>
        <v>1651787</v>
      </c>
      <c r="K15" s="58">
        <f>+'rujan 2023'!$E6+'rujan 2023'!$E32</f>
        <v>1088673</v>
      </c>
      <c r="L15" s="58">
        <f>+'listopad 2023'!$E6+'listopad 2023'!$E32</f>
        <v>482274</v>
      </c>
      <c r="M15" s="58">
        <f>+'studeni 2023'!$E6+'studeni 2023'!$E32</f>
        <v>422419</v>
      </c>
      <c r="N15" s="58">
        <f>+'prosinac 2023'!$E6+'prosinac 2023'!$E32</f>
        <v>552096</v>
      </c>
      <c r="O15" s="3">
        <f>SUM(C15:N15)</f>
        <v>9933101</v>
      </c>
      <c r="P15" s="58">
        <f>+(O15/O33)*100</f>
        <v>3.5780608922641441</v>
      </c>
      <c r="Q15" s="30"/>
    </row>
    <row r="16" spans="2:17" ht="12.9" customHeight="1" x14ac:dyDescent="0.2">
      <c r="B16" s="4" t="s">
        <v>17</v>
      </c>
      <c r="C16" s="58">
        <f>+'siječanj 2023'!$E7+'siječanj 2023'!$E33</f>
        <v>436333</v>
      </c>
      <c r="D16" s="58">
        <f>+'veljača 2023'!$E7+'veljača 2023'!$E33</f>
        <v>512149</v>
      </c>
      <c r="E16" s="58">
        <f>+'ožujak 2023'!$E7+'ožujak 2023'!$E33</f>
        <v>431262</v>
      </c>
      <c r="F16" s="58">
        <f>+'travanj 2023'!$E7+'travanj 2023'!$E33</f>
        <v>457278</v>
      </c>
      <c r="G16" s="58">
        <f>+'svibanj 2023'!$E7+'svibanj 2023'!$E33</f>
        <v>706330</v>
      </c>
      <c r="H16" s="58">
        <f>+'lipanj 2023'!$E7+'lipanj 2023'!$E33</f>
        <v>1227664</v>
      </c>
      <c r="I16" s="58">
        <f>+'srpanj 2023'!$E7+'srpanj 2023'!$E33</f>
        <v>1246193</v>
      </c>
      <c r="J16" s="58">
        <f>+'kolovoz 2023'!$E7+'kolovoz 2023'!$E33</f>
        <v>1266470</v>
      </c>
      <c r="K16" s="58">
        <f>+'rujan 2023'!$E7+'rujan 2023'!$E33</f>
        <v>1313353</v>
      </c>
      <c r="L16" s="58">
        <f>+'listopad 2023'!$E7+'listopad 2023'!$E33</f>
        <v>556706</v>
      </c>
      <c r="M16" s="58">
        <f>+'studeni 2023'!$E7+'studeni 2023'!$E33</f>
        <v>341688</v>
      </c>
      <c r="N16" s="58">
        <f>+'prosinac 2023'!$E7+'prosinac 2023'!$E33</f>
        <v>512125</v>
      </c>
      <c r="O16" s="3">
        <f t="shared" ref="O16:O32" si="3">SUM(C16:N16)</f>
        <v>9007551</v>
      </c>
      <c r="P16" s="58">
        <f>+(O16/O33)*100</f>
        <v>3.2446630682779509</v>
      </c>
      <c r="Q16" s="30"/>
    </row>
    <row r="17" spans="1:17" ht="12.9" customHeight="1" x14ac:dyDescent="0.2">
      <c r="B17" s="4" t="s">
        <v>18</v>
      </c>
      <c r="C17" s="58">
        <f>+'siječanj 2023'!$E8+'siječanj 2023'!$E34</f>
        <v>39988</v>
      </c>
      <c r="D17" s="58">
        <f>+'veljača 2023'!$E8+'veljača 2023'!$E34</f>
        <v>191032</v>
      </c>
      <c r="E17" s="58">
        <f>+'ožujak 2023'!$E8+'ožujak 2023'!$E34</f>
        <v>38942</v>
      </c>
      <c r="F17" s="58">
        <f>+'travanj 2023'!$E8+'travanj 2023'!$E34</f>
        <v>201824</v>
      </c>
      <c r="G17" s="58">
        <f>+'svibanj 2023'!$E8+'svibanj 2023'!$E34</f>
        <v>105703</v>
      </c>
      <c r="H17" s="58">
        <f>+'lipanj 2023'!$E8+'lipanj 2023'!$E34</f>
        <v>264367</v>
      </c>
      <c r="I17" s="58">
        <f>+'srpanj 2023'!$E8+'srpanj 2023'!$E34</f>
        <v>269355</v>
      </c>
      <c r="J17" s="58">
        <f>+'kolovoz 2023'!$E8+'kolovoz 2023'!$E34</f>
        <v>309494</v>
      </c>
      <c r="K17" s="58">
        <f>+'rujan 2023'!$E8+'rujan 2023'!$E34</f>
        <v>186682</v>
      </c>
      <c r="L17" s="58">
        <f>+'listopad 2023'!$E8+'listopad 2023'!$E34</f>
        <v>143217</v>
      </c>
      <c r="M17" s="58">
        <f>+'studeni 2023'!$E8+'studeni 2023'!$E34</f>
        <v>37088</v>
      </c>
      <c r="N17" s="58">
        <f>+'prosinac 2023'!$E8+'prosinac 2023'!$E34</f>
        <v>114042</v>
      </c>
      <c r="O17" s="3">
        <f t="shared" si="3"/>
        <v>1901734</v>
      </c>
      <c r="P17" s="58">
        <f>+(O17/O33)*100</f>
        <v>0.68503481972941371</v>
      </c>
      <c r="Q17" s="30"/>
    </row>
    <row r="18" spans="1:17" ht="12.9" customHeight="1" x14ac:dyDescent="0.2">
      <c r="B18" s="4" t="s">
        <v>19</v>
      </c>
      <c r="C18" s="58">
        <f>+'siječanj 2023'!$E9+'siječanj 2023'!$E35</f>
        <v>27925</v>
      </c>
      <c r="D18" s="58">
        <f>+'veljača 2023'!$E9+'veljača 2023'!$E35</f>
        <v>63316</v>
      </c>
      <c r="E18" s="58">
        <f>+'ožujak 2023'!$E9+'ožujak 2023'!$E35</f>
        <v>32474</v>
      </c>
      <c r="F18" s="58">
        <f>+'travanj 2023'!$E9+'travanj 2023'!$E35</f>
        <v>63283</v>
      </c>
      <c r="G18" s="58">
        <f>+'svibanj 2023'!$E9+'svibanj 2023'!$E35</f>
        <v>104803</v>
      </c>
      <c r="H18" s="58">
        <f>+'lipanj 2023'!$E9+'lipanj 2023'!$E35</f>
        <v>258114</v>
      </c>
      <c r="I18" s="58">
        <f>+'srpanj 2023'!$E9+'srpanj 2023'!$E35</f>
        <v>355282</v>
      </c>
      <c r="J18" s="58">
        <f>+'kolovoz 2023'!$E9+'kolovoz 2023'!$E35</f>
        <v>55001</v>
      </c>
      <c r="K18" s="58">
        <f>+'rujan 2023'!$E9+'rujan 2023'!$E35</f>
        <v>16246</v>
      </c>
      <c r="L18" s="58">
        <f>+'listopad 2023'!$E9+'listopad 2023'!$E35</f>
        <v>100583</v>
      </c>
      <c r="M18" s="58">
        <f>+'studeni 2023'!$E9+'studeni 2023'!$E35</f>
        <v>29682</v>
      </c>
      <c r="N18" s="58">
        <f>+'prosinac 2023'!$E9+'prosinac 2023'!$E35</f>
        <v>63438</v>
      </c>
      <c r="O18" s="3">
        <f t="shared" si="3"/>
        <v>1170147</v>
      </c>
      <c r="P18" s="58">
        <f>+(O18/O33)*100</f>
        <v>0.42150555188155353</v>
      </c>
      <c r="Q18" s="30"/>
    </row>
    <row r="19" spans="1:17" ht="12.9" customHeight="1" x14ac:dyDescent="0.2">
      <c r="B19" s="4" t="s">
        <v>20</v>
      </c>
      <c r="C19" s="58">
        <f>+'siječanj 2023'!$E10+'siječanj 2023'!$E36</f>
        <v>798214</v>
      </c>
      <c r="D19" s="58">
        <f>+'veljača 2023'!$E10+'veljača 2023'!$E36</f>
        <v>929232</v>
      </c>
      <c r="E19" s="58">
        <f>+'ožujak 2023'!$E10+'ožujak 2023'!$E36</f>
        <v>863850</v>
      </c>
      <c r="F19" s="58">
        <f>+'travanj 2023'!$E10+'travanj 2023'!$E36</f>
        <v>904452</v>
      </c>
      <c r="G19" s="58">
        <f>+'svibanj 2023'!$E10+'svibanj 2023'!$E36</f>
        <v>734608</v>
      </c>
      <c r="H19" s="58">
        <f>+'lipanj 2023'!$E10+'lipanj 2023'!$E36</f>
        <v>813646</v>
      </c>
      <c r="I19" s="58">
        <f>+'srpanj 2023'!$E10+'srpanj 2023'!$E36</f>
        <v>913291</v>
      </c>
      <c r="J19" s="58">
        <f>+'kolovoz 2023'!$E10+'kolovoz 2023'!$E36</f>
        <v>894240</v>
      </c>
      <c r="K19" s="58">
        <f>+'rujan 2023'!$E10+'rujan 2023'!$E36</f>
        <v>954268</v>
      </c>
      <c r="L19" s="58">
        <f>+'listopad 2023'!$E10+'listopad 2023'!$E36</f>
        <v>819932</v>
      </c>
      <c r="M19" s="58">
        <f>+'studeni 2023'!$E10+'studeni 2023'!$E36</f>
        <v>830805</v>
      </c>
      <c r="N19" s="58">
        <f>+'prosinac 2023'!$E10+'prosinac 2023'!$E36</f>
        <v>818840</v>
      </c>
      <c r="O19" s="3">
        <f t="shared" si="3"/>
        <v>10275378</v>
      </c>
      <c r="P19" s="58">
        <f>+(O19/O33)*100</f>
        <v>3.7013545090331159</v>
      </c>
      <c r="Q19" s="30"/>
    </row>
    <row r="20" spans="1:17" ht="12.9" customHeight="1" x14ac:dyDescent="0.2">
      <c r="B20" s="4" t="s">
        <v>21</v>
      </c>
      <c r="C20" s="58">
        <f>+'siječanj 2023'!$E11+'siječanj 2023'!$E37</f>
        <v>10554</v>
      </c>
      <c r="D20" s="58">
        <f>+'veljača 2023'!$E11+'veljača 2023'!$E37</f>
        <v>11906</v>
      </c>
      <c r="E20" s="58">
        <f>+'ožujak 2023'!$E11+'ožujak 2023'!$E37</f>
        <v>10429</v>
      </c>
      <c r="F20" s="58">
        <f>+'travanj 2023'!$E11+'travanj 2023'!$E37</f>
        <v>95516</v>
      </c>
      <c r="G20" s="58">
        <f>+'svibanj 2023'!$E11+'svibanj 2023'!$E37</f>
        <v>38830</v>
      </c>
      <c r="H20" s="58">
        <f>+'lipanj 2023'!$E11+'lipanj 2023'!$E37</f>
        <v>37251</v>
      </c>
      <c r="I20" s="58">
        <f>+'srpanj 2023'!$E11+'srpanj 2023'!$E37</f>
        <v>31734</v>
      </c>
      <c r="J20" s="58">
        <f>+'kolovoz 2023'!$E11+'kolovoz 2023'!$E37</f>
        <v>38461</v>
      </c>
      <c r="K20" s="58">
        <f>+'rujan 2023'!$E11+'rujan 2023'!$E37</f>
        <v>35351</v>
      </c>
      <c r="L20" s="58">
        <f>+'listopad 2023'!$E11+'listopad 2023'!$E37</f>
        <v>42502</v>
      </c>
      <c r="M20" s="58">
        <f>+'studeni 2023'!$E11+'studeni 2023'!$E37</f>
        <v>14643</v>
      </c>
      <c r="N20" s="58">
        <f>+'prosinac 2023'!$E11+'prosinac 2023'!$E37</f>
        <v>11300</v>
      </c>
      <c r="O20" s="3">
        <f t="shared" si="3"/>
        <v>378477</v>
      </c>
      <c r="P20" s="58">
        <f>+(O20/O33)*100</f>
        <v>0.136333432260626</v>
      </c>
      <c r="Q20" s="30"/>
    </row>
    <row r="21" spans="1:17" ht="12.9" customHeight="1" x14ac:dyDescent="0.2">
      <c r="B21" s="4" t="s">
        <v>22</v>
      </c>
      <c r="C21" s="58">
        <f>+'siječanj 2023'!$E12+'siječanj 2023'!$E38</f>
        <v>48503</v>
      </c>
      <c r="D21" s="58">
        <f>+'veljača 2023'!$E12+'veljača 2023'!$E38</f>
        <v>40680</v>
      </c>
      <c r="E21" s="58">
        <f>+'ožujak 2023'!$E12+'ožujak 2023'!$E38</f>
        <v>63913</v>
      </c>
      <c r="F21" s="58">
        <f>+'travanj 2023'!$E12+'travanj 2023'!$E38</f>
        <v>63847</v>
      </c>
      <c r="G21" s="58">
        <f>+'svibanj 2023'!$E12+'svibanj 2023'!$E38</f>
        <v>107842</v>
      </c>
      <c r="H21" s="58">
        <f>+'lipanj 2023'!$E12+'lipanj 2023'!$E38</f>
        <v>234794</v>
      </c>
      <c r="I21" s="58">
        <f>+'srpanj 2023'!$E12+'srpanj 2023'!$E38</f>
        <v>157439</v>
      </c>
      <c r="J21" s="58">
        <f>+'kolovoz 2023'!$E12+'kolovoz 2023'!$E38</f>
        <v>82499</v>
      </c>
      <c r="K21" s="58">
        <f>+'rujan 2023'!$E12+'rujan 2023'!$E38</f>
        <v>39112</v>
      </c>
      <c r="L21" s="58">
        <f>+'listopad 2023'!$E12+'listopad 2023'!$E38</f>
        <v>63624</v>
      </c>
      <c r="M21" s="58">
        <f>+'studeni 2023'!$E12+'studeni 2023'!$E38</f>
        <v>73114</v>
      </c>
      <c r="N21" s="58">
        <f>+'prosinac 2023'!$E12+'prosinac 2023'!$E38</f>
        <v>166476</v>
      </c>
      <c r="O21" s="3">
        <f t="shared" si="3"/>
        <v>1141843</v>
      </c>
      <c r="P21" s="58">
        <f>+(O21/O33)*100</f>
        <v>0.41131000111702953</v>
      </c>
      <c r="Q21" s="30"/>
    </row>
    <row r="22" spans="1:17" ht="12.9" customHeight="1" x14ac:dyDescent="0.2">
      <c r="B22" s="20" t="s">
        <v>37</v>
      </c>
      <c r="C22" s="58">
        <f>+'siječanj 2023'!$E13+'siječanj 2023'!$E39</f>
        <v>2968</v>
      </c>
      <c r="D22" s="58">
        <f>+'veljača 2023'!$E13+'veljača 2023'!$E39</f>
        <v>275</v>
      </c>
      <c r="E22" s="58">
        <f>+'ožujak 2023'!$E13+'ožujak 2023'!$E39</f>
        <v>1472</v>
      </c>
      <c r="F22" s="58">
        <f>+'travanj 2023'!$E13+'travanj 2023'!$E39</f>
        <v>860</v>
      </c>
      <c r="G22" s="58">
        <f>+'svibanj 2023'!$E13+'svibanj 2023'!$E39</f>
        <v>1738</v>
      </c>
      <c r="H22" s="58">
        <f>+'lipanj 2023'!$E13+'lipanj 2023'!$E39</f>
        <v>3176</v>
      </c>
      <c r="I22" s="58">
        <f>+'srpanj 2023'!$E13+'srpanj 2023'!$E39</f>
        <v>3995</v>
      </c>
      <c r="J22" s="58">
        <f>+'kolovoz 2023'!$E13+'kolovoz 2023'!$E39</f>
        <v>2870</v>
      </c>
      <c r="K22" s="58">
        <f>+'rujan 2023'!$E13+'rujan 2023'!$E39</f>
        <v>4644</v>
      </c>
      <c r="L22" s="58">
        <f>+'listopad 2023'!$E13+'listopad 2023'!$E39</f>
        <v>1310</v>
      </c>
      <c r="M22" s="58">
        <f>+'studeni 2023'!$E13+'studeni 2023'!$E39</f>
        <v>9383</v>
      </c>
      <c r="N22" s="58">
        <f>+'prosinac 2023'!$E13+'prosinac 2023'!$E39</f>
        <v>1454</v>
      </c>
      <c r="O22" s="3">
        <f t="shared" si="3"/>
        <v>34145</v>
      </c>
      <c r="P22" s="58">
        <f>+(O22/O33)*100</f>
        <v>1.2299571822169049E-2</v>
      </c>
      <c r="Q22" s="20"/>
    </row>
    <row r="23" spans="1:17" ht="12.9" customHeight="1" x14ac:dyDescent="0.2">
      <c r="B23" s="4" t="s">
        <v>23</v>
      </c>
      <c r="C23" s="58">
        <f>+'siječanj 2023'!$E14+'siječanj 2023'!$E40</f>
        <v>190319</v>
      </c>
      <c r="D23" s="58">
        <f>+'veljača 2023'!$E14+'veljača 2023'!$E40</f>
        <v>137257</v>
      </c>
      <c r="E23" s="58">
        <f>+'ožujak 2023'!$E14+'ožujak 2023'!$E40</f>
        <v>179306</v>
      </c>
      <c r="F23" s="58">
        <f>+'travanj 2023'!$E14+'travanj 2023'!$E40</f>
        <v>228808</v>
      </c>
      <c r="G23" s="58">
        <f>+'svibanj 2023'!$E14+'svibanj 2023'!$E40</f>
        <v>242373</v>
      </c>
      <c r="H23" s="58">
        <f>+'lipanj 2023'!$E14+'lipanj 2023'!$E40</f>
        <v>1609937</v>
      </c>
      <c r="I23" s="58">
        <f>+'srpanj 2023'!$E14+'srpanj 2023'!$E40</f>
        <v>247247</v>
      </c>
      <c r="J23" s="58">
        <f>+'kolovoz 2023'!$E14+'kolovoz 2023'!$E40</f>
        <v>77137</v>
      </c>
      <c r="K23" s="58">
        <f>+'rujan 2023'!$E14+'rujan 2023'!$E40</f>
        <v>39277</v>
      </c>
      <c r="L23" s="58">
        <f>+'listopad 2023'!$E14+'listopad 2023'!$E40</f>
        <v>53080</v>
      </c>
      <c r="M23" s="58">
        <f>+'studeni 2023'!$E14+'studeni 2023'!$E40</f>
        <v>22516</v>
      </c>
      <c r="N23" s="58">
        <f>+'prosinac 2023'!$E14+'prosinac 2023'!$E40</f>
        <v>22623</v>
      </c>
      <c r="O23" s="3">
        <f t="shared" si="3"/>
        <v>3049880</v>
      </c>
      <c r="P23" s="58">
        <f>+(O23/O33)*100</f>
        <v>1.0986152616487608</v>
      </c>
      <c r="Q23" s="30"/>
    </row>
    <row r="24" spans="1:17" ht="12.9" customHeight="1" x14ac:dyDescent="0.2">
      <c r="B24" s="4" t="s">
        <v>24</v>
      </c>
      <c r="C24" s="58">
        <f>+'siječanj 2023'!$E15+'siječanj 2023'!$E41</f>
        <v>3768385</v>
      </c>
      <c r="D24" s="58">
        <f>+'veljača 2023'!$E15+'veljača 2023'!$E41</f>
        <v>4556269</v>
      </c>
      <c r="E24" s="58">
        <f>+'ožujak 2023'!$E15+'ožujak 2023'!$E41</f>
        <v>5183425</v>
      </c>
      <c r="F24" s="58">
        <f>+'travanj 2023'!$E15+'travanj 2023'!$E41</f>
        <v>5141112</v>
      </c>
      <c r="G24" s="58">
        <f>+'svibanj 2023'!$E15+'svibanj 2023'!$E41</f>
        <v>5865747</v>
      </c>
      <c r="H24" s="58">
        <f>+'lipanj 2023'!$E15+'lipanj 2023'!$E41</f>
        <v>5634973</v>
      </c>
      <c r="I24" s="58">
        <f>+'srpanj 2023'!$E15+'srpanj 2023'!$E41</f>
        <v>5164959</v>
      </c>
      <c r="J24" s="58">
        <f>+'kolovoz 2023'!$E15+'kolovoz 2023'!$E41</f>
        <v>4508807</v>
      </c>
      <c r="K24" s="58">
        <f>+'rujan 2023'!$E15+'rujan 2023'!$E41</f>
        <v>4025095</v>
      </c>
      <c r="L24" s="58">
        <f>+'listopad 2023'!$E15+'listopad 2023'!$E41</f>
        <v>3512932</v>
      </c>
      <c r="M24" s="58">
        <f>+'studeni 2023'!$E15+'studeni 2023'!$E41</f>
        <v>3602182</v>
      </c>
      <c r="N24" s="58">
        <f>+'prosinac 2023'!$E15+'prosinac 2023'!$E41</f>
        <v>4361571</v>
      </c>
      <c r="O24" s="3">
        <f t="shared" si="3"/>
        <v>55325457</v>
      </c>
      <c r="P24" s="58">
        <f>+(O24/O33)*100</f>
        <v>19.929109151144395</v>
      </c>
      <c r="Q24" s="30"/>
    </row>
    <row r="25" spans="1:17" ht="12.9" customHeight="1" x14ac:dyDescent="0.2">
      <c r="B25" s="4" t="s">
        <v>25</v>
      </c>
      <c r="C25" s="58">
        <f>+'siječanj 2023'!$E16+'siječanj 2023'!$E42</f>
        <v>712659</v>
      </c>
      <c r="D25" s="58">
        <f>+'veljača 2023'!$E16+'veljača 2023'!$E42</f>
        <v>651458</v>
      </c>
      <c r="E25" s="58">
        <f>+'ožujak 2023'!$E16+'ožujak 2023'!$E42</f>
        <v>984352</v>
      </c>
      <c r="F25" s="58">
        <f>+'travanj 2023'!$E16+'travanj 2023'!$E42</f>
        <v>1047380</v>
      </c>
      <c r="G25" s="58">
        <f>+'svibanj 2023'!$E16+'svibanj 2023'!$E42</f>
        <v>1265259</v>
      </c>
      <c r="H25" s="58">
        <f>+'lipanj 2023'!$E16+'lipanj 2023'!$E42</f>
        <v>1552729</v>
      </c>
      <c r="I25" s="58">
        <f>+'srpanj 2023'!$E16+'srpanj 2023'!$E42</f>
        <v>1666711</v>
      </c>
      <c r="J25" s="58">
        <f>+'kolovoz 2023'!$E16+'kolovoz 2023'!$E42</f>
        <v>1749878</v>
      </c>
      <c r="K25" s="58">
        <f>+'rujan 2023'!$E16+'rujan 2023'!$E42</f>
        <v>1370133</v>
      </c>
      <c r="L25" s="58">
        <f>+'listopad 2023'!$E16+'listopad 2023'!$E42</f>
        <v>1052367</v>
      </c>
      <c r="M25" s="58">
        <f>+'studeni 2023'!$E16+'studeni 2023'!$E42</f>
        <v>1184511</v>
      </c>
      <c r="N25" s="58">
        <f>+'prosinac 2023'!$E16+'prosinac 2023'!$E42</f>
        <v>956883</v>
      </c>
      <c r="O25" s="3">
        <f t="shared" si="3"/>
        <v>14194320</v>
      </c>
      <c r="P25" s="58">
        <f>+(O25/O33)*100</f>
        <v>5.1130197190467293</v>
      </c>
      <c r="Q25" s="30"/>
    </row>
    <row r="26" spans="1:17" ht="12.9" customHeight="1" x14ac:dyDescent="0.2">
      <c r="B26" s="4" t="s">
        <v>26</v>
      </c>
      <c r="C26" s="58">
        <f>+'siječanj 2023'!$E17+'siječanj 2023'!$E43</f>
        <v>7864730</v>
      </c>
      <c r="D26" s="58">
        <f>+'veljača 2023'!$E17+'veljača 2023'!$E43</f>
        <v>10774205</v>
      </c>
      <c r="E26" s="58">
        <f>+'ožujak 2023'!$E17+'ožujak 2023'!$E43</f>
        <v>12481522</v>
      </c>
      <c r="F26" s="58">
        <f>+'travanj 2023'!$E17+'travanj 2023'!$E43</f>
        <v>10602473</v>
      </c>
      <c r="G26" s="58">
        <f>+'svibanj 2023'!$E17+'svibanj 2023'!$E43</f>
        <v>15813329</v>
      </c>
      <c r="H26" s="58">
        <f>+'lipanj 2023'!$E17+'lipanj 2023'!$E43</f>
        <v>14348337</v>
      </c>
      <c r="I26" s="58">
        <f>+'srpanj 2023'!$E17+'srpanj 2023'!$E43</f>
        <v>14681046</v>
      </c>
      <c r="J26" s="58">
        <f>+'kolovoz 2023'!$E17+'kolovoz 2023'!$E43</f>
        <v>15053276</v>
      </c>
      <c r="K26" s="58">
        <f>+'rujan 2023'!$E17+'rujan 2023'!$E43</f>
        <v>16161248</v>
      </c>
      <c r="L26" s="58">
        <f>+'listopad 2023'!$E17+'listopad 2023'!$E43</f>
        <v>13297316</v>
      </c>
      <c r="M26" s="58">
        <f>+'studeni 2023'!$E17+'studeni 2023'!$E43</f>
        <v>9074698</v>
      </c>
      <c r="N26" s="58">
        <f>+'prosinac 2023'!$E17+'prosinac 2023'!$E43</f>
        <v>9143078</v>
      </c>
      <c r="O26" s="3">
        <f t="shared" si="3"/>
        <v>149295258</v>
      </c>
      <c r="P26" s="58">
        <f>+(O26/O33)*100</f>
        <v>53.778525361846775</v>
      </c>
      <c r="Q26" s="30"/>
    </row>
    <row r="27" spans="1:17" ht="12.9" customHeight="1" x14ac:dyDescent="0.2">
      <c r="B27" s="4" t="s">
        <v>27</v>
      </c>
      <c r="C27" s="58">
        <f>+'siječanj 2023'!$E18+'siječanj 2023'!$E44</f>
        <v>32644</v>
      </c>
      <c r="D27" s="58">
        <f>+'veljača 2023'!$E18+'veljača 2023'!$E44</f>
        <v>28477</v>
      </c>
      <c r="E27" s="58">
        <f>+'ožujak 2023'!$E18+'ožujak 2023'!$E44</f>
        <v>53666</v>
      </c>
      <c r="F27" s="58">
        <f>+'travanj 2023'!$E18+'travanj 2023'!$E44</f>
        <v>45444</v>
      </c>
      <c r="G27" s="58">
        <f>+'svibanj 2023'!$E18+'svibanj 2023'!$E44</f>
        <v>53097</v>
      </c>
      <c r="H27" s="58">
        <f>+'lipanj 2023'!$E18+'lipanj 2023'!$E44</f>
        <v>46506</v>
      </c>
      <c r="I27" s="58">
        <f>+'srpanj 2023'!$E18+'srpanj 2023'!$E44</f>
        <v>50035</v>
      </c>
      <c r="J27" s="58">
        <f>+'kolovoz 2023'!$E18+'kolovoz 2023'!$E44</f>
        <v>39097</v>
      </c>
      <c r="K27" s="58">
        <f>+'rujan 2023'!$E18+'rujan 2023'!$E44</f>
        <v>61186</v>
      </c>
      <c r="L27" s="58">
        <f>+'listopad 2023'!$E18+'listopad 2023'!$E44</f>
        <v>54472</v>
      </c>
      <c r="M27" s="58">
        <f>+'studeni 2023'!$E18+'studeni 2023'!$E44</f>
        <v>49237</v>
      </c>
      <c r="N27" s="58">
        <f>+'prosinac 2023'!$E18+'prosinac 2023'!$E44</f>
        <v>60600</v>
      </c>
      <c r="O27" s="3">
        <f t="shared" si="3"/>
        <v>574461</v>
      </c>
      <c r="P27" s="58">
        <f>+(O27/O33)*100</f>
        <v>0.20692998472792659</v>
      </c>
      <c r="Q27" s="30"/>
    </row>
    <row r="28" spans="1:17" ht="12.9" customHeight="1" x14ac:dyDescent="0.2">
      <c r="B28" s="20" t="s">
        <v>39</v>
      </c>
      <c r="C28" s="58">
        <f>+'siječanj 2023'!$E19+'siječanj 2023'!$E45</f>
        <v>1247</v>
      </c>
      <c r="D28" s="58">
        <f>+'veljača 2023'!$E19+'veljača 2023'!$E45</f>
        <v>3996</v>
      </c>
      <c r="E28" s="58">
        <f>+'ožujak 2023'!$E19+'ožujak 2023'!$E45</f>
        <v>1032</v>
      </c>
      <c r="F28" s="58">
        <f>+'travanj 2023'!$E19+'travanj 2023'!$E45</f>
        <v>4228</v>
      </c>
      <c r="G28" s="58">
        <f>+'svibanj 2023'!$E19+'svibanj 2023'!$E45</f>
        <v>5444</v>
      </c>
      <c r="H28" s="58">
        <f>+'lipanj 2023'!$E19+'lipanj 2023'!$E45</f>
        <v>14816</v>
      </c>
      <c r="I28" s="58">
        <f>+'srpanj 2023'!$E19+'srpanj 2023'!$E45</f>
        <v>5533</v>
      </c>
      <c r="J28" s="58">
        <f>+'kolovoz 2023'!$E19+'kolovoz 2023'!$E45</f>
        <v>7956</v>
      </c>
      <c r="K28" s="58">
        <f>+'rujan 2023'!$E19+'rujan 2023'!$E45</f>
        <v>4183</v>
      </c>
      <c r="L28" s="58">
        <f>+'listopad 2023'!$E19+'listopad 2023'!$E45</f>
        <v>2204</v>
      </c>
      <c r="M28" s="58">
        <f>+'studeni 2023'!$E19+'studeni 2023'!$E45</f>
        <v>1852</v>
      </c>
      <c r="N28" s="58">
        <f>+'prosinac 2023'!$E19+'prosinac 2023'!$E45</f>
        <v>2787</v>
      </c>
      <c r="O28" s="3">
        <f t="shared" si="3"/>
        <v>55278</v>
      </c>
      <c r="P28" s="58">
        <f>+(O28/O33)*100</f>
        <v>1.991201438529391E-2</v>
      </c>
      <c r="Q28" s="20"/>
    </row>
    <row r="29" spans="1:17" ht="12.9" customHeight="1" x14ac:dyDescent="0.2">
      <c r="A29" s="12"/>
      <c r="B29" s="20" t="s">
        <v>41</v>
      </c>
      <c r="C29" s="58">
        <f>+'siječanj 2023'!$E20+'siječanj 2023'!$E46</f>
        <v>2837</v>
      </c>
      <c r="D29" s="58">
        <f>+'veljača 2023'!$E20+'veljača 2023'!$E46</f>
        <v>2685</v>
      </c>
      <c r="E29" s="58">
        <f>+'ožujak 2023'!$E20+'ožujak 2023'!$E46</f>
        <v>2175</v>
      </c>
      <c r="F29" s="58">
        <f>+'travanj 2023'!$E20+'travanj 2023'!$E46</f>
        <v>2301</v>
      </c>
      <c r="G29" s="58">
        <f>+'svibanj 2023'!$E20+'svibanj 2023'!$E46</f>
        <v>2166</v>
      </c>
      <c r="H29" s="58">
        <f>+'lipanj 2023'!$E20+'lipanj 2023'!$E46</f>
        <v>20466</v>
      </c>
      <c r="I29" s="58">
        <f>+'srpanj 2023'!$E20+'srpanj 2023'!$E46</f>
        <v>2590</v>
      </c>
      <c r="J29" s="58">
        <f>+'kolovoz 2023'!$E20+'kolovoz 2023'!$E46</f>
        <v>4765</v>
      </c>
      <c r="K29" s="58">
        <f>+'rujan 2023'!$E20+'rujan 2023'!$E46</f>
        <v>5089</v>
      </c>
      <c r="L29" s="58">
        <f>+'listopad 2023'!$E20+'listopad 2023'!$E46</f>
        <v>3186</v>
      </c>
      <c r="M29" s="58">
        <f>+'studeni 2023'!$E20+'studeni 2023'!$E46</f>
        <v>1694</v>
      </c>
      <c r="N29" s="58">
        <f>+'prosinac 2023'!$E20+'prosinac 2023'!$E46</f>
        <v>2218</v>
      </c>
      <c r="O29" s="3">
        <f t="shared" si="3"/>
        <v>52172</v>
      </c>
      <c r="P29" s="58">
        <f>+(O29/O33)*100</f>
        <v>1.8793183807474113E-2</v>
      </c>
      <c r="Q29" s="20"/>
    </row>
    <row r="30" spans="1:17" ht="12.9" customHeight="1" x14ac:dyDescent="0.2">
      <c r="B30" s="4" t="s">
        <v>28</v>
      </c>
      <c r="C30" s="58">
        <f>+'siječanj 2023'!$E21+'siječanj 2023'!$E47</f>
        <v>1294321</v>
      </c>
      <c r="D30" s="58">
        <f>+'veljača 2023'!$E21+'veljača 2023'!$E47</f>
        <v>918582</v>
      </c>
      <c r="E30" s="58">
        <f>+'ožujak 2023'!$E21+'ožujak 2023'!$E47</f>
        <v>1380145</v>
      </c>
      <c r="F30" s="58">
        <f>+'travanj 2023'!$E21+'travanj 2023'!$E47</f>
        <v>1500854</v>
      </c>
      <c r="G30" s="58">
        <f>+'svibanj 2023'!$E21+'svibanj 2023'!$E47</f>
        <v>1479302</v>
      </c>
      <c r="H30" s="58">
        <f>+'lipanj 2023'!$E21+'lipanj 2023'!$E47</f>
        <v>1539889</v>
      </c>
      <c r="I30" s="58">
        <f>+'srpanj 2023'!$E21+'srpanj 2023'!$E47</f>
        <v>1823561</v>
      </c>
      <c r="J30" s="58">
        <f>+'kolovoz 2023'!$E21+'kolovoz 2023'!$E47</f>
        <v>1986562</v>
      </c>
      <c r="K30" s="58">
        <f>+'rujan 2023'!$E21+'rujan 2023'!$E47</f>
        <v>1691743</v>
      </c>
      <c r="L30" s="58">
        <f>+'listopad 2023'!$E21+'listopad 2023'!$E47</f>
        <v>1645487</v>
      </c>
      <c r="M30" s="58">
        <f>+'studeni 2023'!$E21+'studeni 2023'!$E47</f>
        <v>1487840</v>
      </c>
      <c r="N30" s="58">
        <f>+'prosinac 2023'!$E21+'prosinac 2023'!$E47</f>
        <v>1742602</v>
      </c>
      <c r="O30" s="3">
        <f t="shared" si="3"/>
        <v>18490888</v>
      </c>
      <c r="P30" s="58">
        <f>+(O30/O33)*100</f>
        <v>6.6607118175921451</v>
      </c>
      <c r="Q30" s="30"/>
    </row>
    <row r="31" spans="1:17" ht="12.9" customHeight="1" x14ac:dyDescent="0.2">
      <c r="B31" s="4" t="s">
        <v>29</v>
      </c>
      <c r="C31" s="58">
        <f>+'siječanj 2023'!$E22+'siječanj 2023'!$E48</f>
        <v>43619</v>
      </c>
      <c r="D31" s="58">
        <f>+'veljača 2023'!$E22+'veljača 2023'!$E48</f>
        <v>26413</v>
      </c>
      <c r="E31" s="58">
        <f>+'ožujak 2023'!$E22+'ožujak 2023'!$E48</f>
        <v>89309</v>
      </c>
      <c r="F31" s="58">
        <f>+'travanj 2023'!$E22+'travanj 2023'!$E48</f>
        <v>288796</v>
      </c>
      <c r="G31" s="58">
        <f>+'svibanj 2023'!$E22+'svibanj 2023'!$E48</f>
        <v>409077</v>
      </c>
      <c r="H31" s="58">
        <f>+'lipanj 2023'!$E22+'lipanj 2023'!$E48</f>
        <v>166992</v>
      </c>
      <c r="I31" s="58">
        <f>+'srpanj 2023'!$E22+'srpanj 2023'!$E48</f>
        <v>287387</v>
      </c>
      <c r="J31" s="58">
        <f>+'kolovoz 2023'!$E22+'kolovoz 2023'!$E48</f>
        <v>330401</v>
      </c>
      <c r="K31" s="58">
        <f>+'rujan 2023'!$E22+'rujan 2023'!$E48</f>
        <v>198274</v>
      </c>
      <c r="L31" s="58">
        <f>+'listopad 2023'!$E22+'listopad 2023'!$E48</f>
        <v>79666</v>
      </c>
      <c r="M31" s="58">
        <f>+'studeni 2023'!$E22+'studeni 2023'!$E48</f>
        <v>114450</v>
      </c>
      <c r="N31" s="58">
        <f>+'prosinac 2023'!$E22+'prosinac 2023'!$E48</f>
        <v>43267</v>
      </c>
      <c r="O31" s="3">
        <f t="shared" si="3"/>
        <v>2077651</v>
      </c>
      <c r="P31" s="58">
        <f>+(O31/O33)*100</f>
        <v>0.74840291978038787</v>
      </c>
      <c r="Q31" s="30"/>
    </row>
    <row r="32" spans="1:17" ht="12.9" customHeight="1" x14ac:dyDescent="0.2">
      <c r="B32" s="4" t="s">
        <v>65</v>
      </c>
      <c r="C32" s="58">
        <f>+'siječanj 2023'!$E23+'siječanj 2023'!$E49</f>
        <v>64348</v>
      </c>
      <c r="D32" s="58">
        <f>+'veljača 2023'!$E23+'veljača 2023'!$E49</f>
        <v>28649</v>
      </c>
      <c r="E32" s="58">
        <f>+'ožujak 2023'!$E23+'ožujak 2023'!$E49</f>
        <v>43640</v>
      </c>
      <c r="F32" s="58">
        <f>+'travanj 2023'!$E23+'travanj 2023'!$E49</f>
        <v>37418</v>
      </c>
      <c r="G32" s="58">
        <f>+'svibanj 2023'!$E23+'svibanj 2023'!$E49</f>
        <v>88013</v>
      </c>
      <c r="H32" s="58">
        <f>+'lipanj 2023'!$E23+'lipanj 2023'!$E49</f>
        <v>49090</v>
      </c>
      <c r="I32" s="58">
        <f>+'srpanj 2023'!$E23+'srpanj 2023'!$E49</f>
        <v>57200</v>
      </c>
      <c r="J32" s="58">
        <f>+'kolovoz 2023'!$E23+'kolovoz 2023'!$E49</f>
        <v>61986</v>
      </c>
      <c r="K32" s="58">
        <f>+'rujan 2023'!$E23+'rujan 2023'!$E49</f>
        <v>48014</v>
      </c>
      <c r="L32" s="58">
        <f>+'listopad 2023'!$E23+'listopad 2023'!$E49</f>
        <v>44021</v>
      </c>
      <c r="M32" s="58">
        <f>+'studeni 2023'!$E23+'studeni 2023'!$E49</f>
        <v>51254</v>
      </c>
      <c r="N32" s="58">
        <f>+'prosinac 2023'!$E23+'prosinac 2023'!$E49</f>
        <v>79916</v>
      </c>
      <c r="O32" s="3">
        <f t="shared" si="3"/>
        <v>653549</v>
      </c>
      <c r="P32" s="58">
        <f>+(O32/O33)*100</f>
        <v>0.23541873963411217</v>
      </c>
      <c r="Q32" s="30"/>
    </row>
    <row r="33" spans="2:16" ht="12.9" customHeight="1" x14ac:dyDescent="0.2">
      <c r="B33" s="51" t="s">
        <v>31</v>
      </c>
      <c r="C33" s="7">
        <f t="shared" ref="C33" si="4">SUM(C15:C32)</f>
        <v>15886570</v>
      </c>
      <c r="D33" s="7">
        <f t="shared" ref="D33:N33" si="5">SUM(D15:D32)</f>
        <v>19229756</v>
      </c>
      <c r="E33" s="7">
        <f t="shared" si="5"/>
        <v>22251777</v>
      </c>
      <c r="F33" s="7">
        <f t="shared" si="5"/>
        <v>21028768</v>
      </c>
      <c r="G33" s="7">
        <f t="shared" si="5"/>
        <v>27792560</v>
      </c>
      <c r="H33" s="7">
        <f t="shared" si="5"/>
        <v>29164967</v>
      </c>
      <c r="I33" s="7">
        <f t="shared" si="5"/>
        <v>28934383</v>
      </c>
      <c r="J33" s="7">
        <f t="shared" si="5"/>
        <v>28120687</v>
      </c>
      <c r="K33" s="7">
        <f t="shared" si="5"/>
        <v>27242571</v>
      </c>
      <c r="L33" s="7">
        <f t="shared" si="5"/>
        <v>21954879</v>
      </c>
      <c r="M33" s="7">
        <f t="shared" si="5"/>
        <v>17349056</v>
      </c>
      <c r="N33" s="7">
        <f t="shared" si="5"/>
        <v>18655316</v>
      </c>
      <c r="O33" s="7">
        <f t="shared" ref="O33:P33" si="6">SUM(O15:O32)</f>
        <v>277611290</v>
      </c>
      <c r="P33" s="7">
        <f t="shared" si="6"/>
        <v>100</v>
      </c>
    </row>
    <row r="34" spans="2:16" ht="12.9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" customHeight="1" x14ac:dyDescent="0.25">
      <c r="B36" s="56" t="s">
        <v>59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" customHeight="1" x14ac:dyDescent="0.25">
      <c r="B37" s="55" t="s">
        <v>77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0.199999999999999" x14ac:dyDescent="0.2">
      <c r="B39" s="8" t="s">
        <v>54</v>
      </c>
      <c r="C39" s="24" t="s">
        <v>42</v>
      </c>
      <c r="D39" s="24" t="s">
        <v>43</v>
      </c>
      <c r="E39" s="24" t="s">
        <v>44</v>
      </c>
      <c r="F39" s="24" t="s">
        <v>45</v>
      </c>
      <c r="G39" s="24" t="s">
        <v>46</v>
      </c>
      <c r="H39" s="24" t="s">
        <v>47</v>
      </c>
      <c r="I39" s="24" t="s">
        <v>48</v>
      </c>
      <c r="J39" s="24" t="s">
        <v>49</v>
      </c>
      <c r="K39" s="24" t="s">
        <v>50</v>
      </c>
      <c r="L39" s="24" t="s">
        <v>51</v>
      </c>
      <c r="M39" s="24" t="s">
        <v>52</v>
      </c>
      <c r="N39" s="24" t="s">
        <v>63</v>
      </c>
    </row>
    <row r="40" spans="2:16" ht="12.9" customHeight="1" x14ac:dyDescent="0.2">
      <c r="B40" s="54" t="s">
        <v>26</v>
      </c>
      <c r="C40" s="59">
        <f t="shared" ref="C40:H40" si="7">+(C26/C8)*100</f>
        <v>49.505525736518329</v>
      </c>
      <c r="D40" s="59">
        <f t="shared" si="7"/>
        <v>56.028818046365224</v>
      </c>
      <c r="E40" s="59">
        <f t="shared" si="7"/>
        <v>56.092248273025568</v>
      </c>
      <c r="F40" s="59">
        <f t="shared" si="7"/>
        <v>50.418897578783508</v>
      </c>
      <c r="G40" s="59">
        <f t="shared" si="7"/>
        <v>56.897705716925685</v>
      </c>
      <c r="H40" s="59">
        <f t="shared" si="7"/>
        <v>49.19716521537638</v>
      </c>
      <c r="I40" s="59">
        <f t="shared" ref="I40:J40" si="8">+(I26/I8)*100</f>
        <v>50.739101642499165</v>
      </c>
      <c r="J40" s="59">
        <f t="shared" si="8"/>
        <v>53.530968144554933</v>
      </c>
      <c r="K40" s="59">
        <f t="shared" ref="K40:L40" si="9">+(K26/K8)*100</f>
        <v>59.323505112641541</v>
      </c>
      <c r="L40" s="59">
        <f t="shared" si="9"/>
        <v>60.566564725772345</v>
      </c>
      <c r="M40" s="59">
        <f t="shared" ref="M40:N40" si="10">+(M26/M8)*100</f>
        <v>52.30658083068036</v>
      </c>
      <c r="N40" s="59">
        <f t="shared" si="10"/>
        <v>49.010576931529862</v>
      </c>
    </row>
    <row r="41" spans="2:16" ht="12.9" customHeight="1" x14ac:dyDescent="0.2">
      <c r="B41" s="54" t="s">
        <v>24</v>
      </c>
      <c r="C41" s="59">
        <f t="shared" ref="C41:H41" si="11">+(C24/C8)*100</f>
        <v>23.720570267842586</v>
      </c>
      <c r="D41" s="59">
        <f t="shared" si="11"/>
        <v>23.693847181420296</v>
      </c>
      <c r="E41" s="59">
        <f t="shared" si="11"/>
        <v>23.294431721116027</v>
      </c>
      <c r="F41" s="59">
        <f t="shared" si="11"/>
        <v>24.447994290488154</v>
      </c>
      <c r="G41" s="59">
        <f t="shared" si="11"/>
        <v>21.105457719619928</v>
      </c>
      <c r="H41" s="59">
        <f t="shared" si="11"/>
        <v>19.321033347989044</v>
      </c>
      <c r="I41" s="59">
        <f t="shared" ref="I41:J41" si="12">+(I24/I8)*100</f>
        <v>17.850593185277184</v>
      </c>
      <c r="J41" s="59">
        <f t="shared" si="12"/>
        <v>16.033772574617398</v>
      </c>
      <c r="K41" s="59">
        <f t="shared" ref="K41:L41" si="13">+(K24/K8)*100</f>
        <v>14.775018848257751</v>
      </c>
      <c r="L41" s="59">
        <f t="shared" si="13"/>
        <v>16.000689413956685</v>
      </c>
      <c r="M41" s="59">
        <f t="shared" ref="M41:N41" si="14">+(M24/M8)*100</f>
        <v>20.762985605672146</v>
      </c>
      <c r="N41" s="59">
        <f t="shared" si="14"/>
        <v>23.379775502060646</v>
      </c>
    </row>
    <row r="42" spans="2:16" ht="12.9" customHeight="1" x14ac:dyDescent="0.2">
      <c r="B42" s="25" t="s">
        <v>32</v>
      </c>
      <c r="C42" s="60">
        <f t="shared" ref="C42:J42" si="15">100-C40-C41</f>
        <v>26.773903995639085</v>
      </c>
      <c r="D42" s="60">
        <f t="shared" si="15"/>
        <v>20.277334772214481</v>
      </c>
      <c r="E42" s="60">
        <f t="shared" si="15"/>
        <v>20.613320005858405</v>
      </c>
      <c r="F42" s="60">
        <f t="shared" si="15"/>
        <v>25.133108130728338</v>
      </c>
      <c r="G42" s="60">
        <f t="shared" si="15"/>
        <v>21.996836563454387</v>
      </c>
      <c r="H42" s="60">
        <f t="shared" si="15"/>
        <v>31.481801436634576</v>
      </c>
      <c r="I42" s="60">
        <f t="shared" si="15"/>
        <v>31.410305172223651</v>
      </c>
      <c r="J42" s="60">
        <f t="shared" si="15"/>
        <v>30.435259280827669</v>
      </c>
      <c r="K42" s="60">
        <f t="shared" ref="K42:L42" si="16">100-K40-K41</f>
        <v>25.901476039100707</v>
      </c>
      <c r="L42" s="60">
        <f t="shared" si="16"/>
        <v>23.43274586027097</v>
      </c>
      <c r="M42" s="60">
        <f t="shared" ref="M42:N42" si="17">100-M40-M41</f>
        <v>26.930433563647494</v>
      </c>
      <c r="N42" s="60">
        <f t="shared" si="17"/>
        <v>27.609647566409492</v>
      </c>
    </row>
    <row r="43" spans="2:16" ht="12.9" customHeight="1" x14ac:dyDescent="0.2">
      <c r="B43" s="26" t="s">
        <v>30</v>
      </c>
      <c r="C43" s="61">
        <f t="shared" ref="C43:N43" si="18">SUM(C40:C42)</f>
        <v>100</v>
      </c>
      <c r="D43" s="61">
        <f t="shared" si="18"/>
        <v>100</v>
      </c>
      <c r="E43" s="61">
        <f t="shared" si="18"/>
        <v>100</v>
      </c>
      <c r="F43" s="61">
        <f t="shared" si="18"/>
        <v>100</v>
      </c>
      <c r="G43" s="61">
        <f t="shared" si="18"/>
        <v>100</v>
      </c>
      <c r="H43" s="61">
        <f t="shared" si="18"/>
        <v>100</v>
      </c>
      <c r="I43" s="61">
        <f t="shared" si="18"/>
        <v>100</v>
      </c>
      <c r="J43" s="61">
        <f t="shared" si="18"/>
        <v>100</v>
      </c>
      <c r="K43" s="61">
        <f t="shared" si="18"/>
        <v>100</v>
      </c>
      <c r="L43" s="61">
        <f t="shared" si="18"/>
        <v>100</v>
      </c>
      <c r="M43" s="61">
        <f t="shared" si="18"/>
        <v>100</v>
      </c>
      <c r="N43" s="61">
        <f t="shared" si="18"/>
        <v>100</v>
      </c>
    </row>
    <row r="45" spans="2:16" s="47" customFormat="1" ht="12.9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" customHeight="1" x14ac:dyDescent="0.25">
      <c r="B46" s="53" t="s">
        <v>33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" customHeight="1" x14ac:dyDescent="0.25">
      <c r="B47" s="52" t="s">
        <v>77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" customHeight="1" x14ac:dyDescent="0.2">
      <c r="B49" s="8"/>
      <c r="C49" s="24" t="s">
        <v>42</v>
      </c>
      <c r="D49" s="24" t="s">
        <v>43</v>
      </c>
      <c r="E49" s="24" t="s">
        <v>44</v>
      </c>
      <c r="F49" s="24" t="s">
        <v>45</v>
      </c>
      <c r="G49" s="24" t="s">
        <v>46</v>
      </c>
      <c r="H49" s="24" t="s">
        <v>47</v>
      </c>
      <c r="I49" s="24" t="s">
        <v>48</v>
      </c>
      <c r="J49" s="24" t="s">
        <v>49</v>
      </c>
      <c r="K49" s="24" t="s">
        <v>50</v>
      </c>
      <c r="L49" s="24" t="s">
        <v>51</v>
      </c>
      <c r="M49" s="24" t="s">
        <v>52</v>
      </c>
      <c r="N49" s="24" t="s">
        <v>63</v>
      </c>
    </row>
    <row r="50" spans="2:14" ht="12.9" customHeight="1" x14ac:dyDescent="0.2">
      <c r="B50" s="2" t="s">
        <v>60</v>
      </c>
      <c r="C50" s="58">
        <f>+('siječanj 2023'!$E$24/'2023'!C8)*100</f>
        <v>82.704976593437095</v>
      </c>
      <c r="D50" s="58">
        <f>+('veljača 2023'!$E$24/'2023'!D8)*100</f>
        <v>86.94166478243406</v>
      </c>
      <c r="E50" s="58">
        <f>+('ožujak 2023'!$E$24/'2023'!E8)*100</f>
        <v>86.169670853703053</v>
      </c>
      <c r="F50" s="58">
        <f>+('travanj 2023'!$E$24/'2023'!F8)*100</f>
        <v>86.49721181954169</v>
      </c>
      <c r="G50" s="58">
        <f>+('svibanj 2023'!$E$24/'2023'!G8)*100</f>
        <v>90.072548192753743</v>
      </c>
      <c r="H50" s="58">
        <f>+('lipanj 2023'!$E$24/'2023'!H8)*100</f>
        <v>88.663450227802414</v>
      </c>
      <c r="I50" s="58">
        <f>+('srpanj 2023'!$E$24/'2023'!I8)*100</f>
        <v>86.806050089265767</v>
      </c>
      <c r="J50" s="58">
        <f>+('kolovoz 2023'!$E$24/'2023'!J8)*100</f>
        <v>87.31055183680256</v>
      </c>
      <c r="K50" s="58">
        <f>+('rujan 2023'!$E$24/'2023'!K8)*100</f>
        <v>87.716236474156574</v>
      </c>
      <c r="L50" s="58">
        <f>+('listopad 2023'!$E$24/'2023'!L8)*100</f>
        <v>86.751136273627381</v>
      </c>
      <c r="M50" s="58">
        <f>+('studeni 2023'!$E$24/'2023'!M8)*100</f>
        <v>84.84145189225282</v>
      </c>
      <c r="N50" s="58">
        <f>+('prosinac 2023'!$E$24/'2023'!N8)*100</f>
        <v>82.166000297180702</v>
      </c>
    </row>
    <row r="51" spans="2:14" ht="12.9" customHeight="1" x14ac:dyDescent="0.2">
      <c r="B51" s="2" t="s">
        <v>61</v>
      </c>
      <c r="C51" s="58">
        <f>+('siječanj 2023'!$E$50/'2023'!C8)*100</f>
        <v>17.295023406562901</v>
      </c>
      <c r="D51" s="58">
        <f>+('veljača 2023'!$E$50/'2023'!D8)*100</f>
        <v>13.058335217565942</v>
      </c>
      <c r="E51" s="58">
        <f>+('ožujak 2023'!$E$50/'2023'!E8)*100</f>
        <v>13.830329146296947</v>
      </c>
      <c r="F51" s="58">
        <f>+('travanj 2023'!$E$50/'2023'!F8)*100</f>
        <v>13.502788180458314</v>
      </c>
      <c r="G51" s="58">
        <f>+('svibanj 2023'!$E$50/'2023'!G8)*100</f>
        <v>9.9274518072462552</v>
      </c>
      <c r="H51" s="58">
        <f>+('lipanj 2023'!$E$50/'2023'!H8)*100</f>
        <v>11.336549772197582</v>
      </c>
      <c r="I51" s="58">
        <f>+('srpanj 2023'!$E$50/'2023'!I8)*100</f>
        <v>13.193949910734229</v>
      </c>
      <c r="J51" s="58">
        <f>+('kolovoz 2023'!$E$50/'2023'!J8)*100</f>
        <v>12.689448163197437</v>
      </c>
      <c r="K51" s="58">
        <f>+('rujan 2023'!$E$50/'2023'!K8)*100</f>
        <v>12.28376352584343</v>
      </c>
      <c r="L51" s="58">
        <f>+('listopad 2023'!$E$50/'2023'!L8)*100</f>
        <v>13.248863726372621</v>
      </c>
      <c r="M51" s="58">
        <f>+('studeni 2023'!$E$50/'2023'!M8)*100</f>
        <v>15.158548107747189</v>
      </c>
      <c r="N51" s="58">
        <f>+('prosinac 2023'!$E$50/'2023'!N8)*100</f>
        <v>17.833999702819291</v>
      </c>
    </row>
    <row r="52" spans="2:14" ht="12.9" customHeight="1" x14ac:dyDescent="0.2">
      <c r="B52" s="57" t="s">
        <v>62</v>
      </c>
      <c r="C52" s="62">
        <f>+('siječanj 2023'!$E$73/'2023'!C8)*100</f>
        <v>0</v>
      </c>
      <c r="D52" s="62">
        <f>+('veljača 2023'!$E$73/'2023'!D8)*100</f>
        <v>0</v>
      </c>
      <c r="E52" s="62">
        <f>+('ožujak 2023'!$E$73/'2023'!E8)*100</f>
        <v>0</v>
      </c>
      <c r="F52" s="62">
        <f>+('travanj 2023'!$E$73/'2023'!F8)*100</f>
        <v>0</v>
      </c>
      <c r="G52" s="62">
        <f>+('svibanj 2023'!$E$73/'2023'!G8)*100</f>
        <v>0</v>
      </c>
      <c r="H52" s="62">
        <f>+('lipanj 2023'!$E$73/'2023'!H8)*100</f>
        <v>0</v>
      </c>
      <c r="I52" s="62">
        <f>+('srpanj 2023'!$E$73/'2023'!I8)*100</f>
        <v>0</v>
      </c>
      <c r="J52" s="62">
        <f>+('kolovoz 2023'!$E$73/'2023'!J8)*100</f>
        <v>0</v>
      </c>
      <c r="K52" s="62">
        <f>+('rujan 2023'!$E$73/'2023'!K8)*100</f>
        <v>0</v>
      </c>
      <c r="L52" s="62">
        <f>+('listopad 2023'!$E$73/'2023'!L8)*100</f>
        <v>0</v>
      </c>
      <c r="M52" s="62">
        <f>+('studeni 2023'!$E$73/'2023'!M8)*100</f>
        <v>0</v>
      </c>
      <c r="N52" s="62">
        <f>+('prosinac 2023'!$E$73/'2023'!N8)*100</f>
        <v>0</v>
      </c>
    </row>
    <row r="53" spans="2:14" ht="12.9" customHeight="1" x14ac:dyDescent="0.2">
      <c r="B53" s="26" t="s">
        <v>30</v>
      </c>
      <c r="C53" s="19">
        <f t="shared" ref="C53:N53" si="19">SUM(C50:C52)</f>
        <v>100</v>
      </c>
      <c r="D53" s="19">
        <f t="shared" si="19"/>
        <v>100</v>
      </c>
      <c r="E53" s="19">
        <f t="shared" si="19"/>
        <v>100</v>
      </c>
      <c r="F53" s="19">
        <f t="shared" si="19"/>
        <v>100</v>
      </c>
      <c r="G53" s="19">
        <f t="shared" si="19"/>
        <v>100</v>
      </c>
      <c r="H53" s="19">
        <f t="shared" si="19"/>
        <v>100</v>
      </c>
      <c r="I53" s="19">
        <f t="shared" si="19"/>
        <v>100</v>
      </c>
      <c r="J53" s="19">
        <f t="shared" si="19"/>
        <v>100</v>
      </c>
      <c r="K53" s="19">
        <f t="shared" si="19"/>
        <v>100</v>
      </c>
      <c r="L53" s="19">
        <f t="shared" si="19"/>
        <v>100</v>
      </c>
      <c r="M53" s="19">
        <f t="shared" si="19"/>
        <v>100.00000000000001</v>
      </c>
      <c r="N53" s="19">
        <f t="shared" si="19"/>
        <v>100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68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813241</v>
      </c>
      <c r="E6" s="39">
        <v>509720</v>
      </c>
    </row>
    <row r="7" spans="2:5" ht="12.9" customHeight="1" x14ac:dyDescent="0.2">
      <c r="B7" s="30" t="s">
        <v>3</v>
      </c>
      <c r="C7" s="30" t="s">
        <v>17</v>
      </c>
      <c r="D7" s="39">
        <v>579346</v>
      </c>
      <c r="E7" s="39">
        <v>386159</v>
      </c>
    </row>
    <row r="8" spans="2:5" ht="12.9" customHeight="1" x14ac:dyDescent="0.2">
      <c r="B8" s="30" t="s">
        <v>4</v>
      </c>
      <c r="C8" s="30" t="s">
        <v>18</v>
      </c>
      <c r="D8" s="39">
        <v>844262</v>
      </c>
      <c r="E8" s="39">
        <v>33620</v>
      </c>
    </row>
    <row r="9" spans="2:5" ht="12.9" customHeight="1" x14ac:dyDescent="0.2">
      <c r="B9" s="30" t="s">
        <v>5</v>
      </c>
      <c r="C9" s="30" t="s">
        <v>19</v>
      </c>
      <c r="D9" s="39">
        <v>80950</v>
      </c>
      <c r="E9" s="39">
        <v>9427</v>
      </c>
    </row>
    <row r="10" spans="2:5" ht="12.9" customHeight="1" x14ac:dyDescent="0.2">
      <c r="B10" s="30" t="s">
        <v>6</v>
      </c>
      <c r="C10" s="30" t="s">
        <v>20</v>
      </c>
      <c r="D10" s="39">
        <v>185547500</v>
      </c>
      <c r="E10" s="39">
        <v>445538</v>
      </c>
    </row>
    <row r="11" spans="2:5" ht="12.9" customHeight="1" x14ac:dyDescent="0.2">
      <c r="B11" s="30" t="s">
        <v>7</v>
      </c>
      <c r="C11" s="30" t="s">
        <v>21</v>
      </c>
      <c r="D11" s="39">
        <v>1028000</v>
      </c>
      <c r="E11" s="39">
        <v>7033</v>
      </c>
    </row>
    <row r="12" spans="2:5" ht="12.9" customHeight="1" x14ac:dyDescent="0.2">
      <c r="B12" s="30" t="s">
        <v>8</v>
      </c>
      <c r="C12" s="30" t="s">
        <v>22</v>
      </c>
      <c r="D12" s="39">
        <v>385494</v>
      </c>
      <c r="E12" s="39">
        <v>34556</v>
      </c>
    </row>
    <row r="13" spans="2:5" ht="12.9" customHeight="1" x14ac:dyDescent="0.2">
      <c r="B13" s="30" t="s">
        <v>36</v>
      </c>
      <c r="C13" s="30" t="s">
        <v>37</v>
      </c>
      <c r="D13" s="39">
        <v>222060</v>
      </c>
      <c r="E13" s="39">
        <v>2165</v>
      </c>
    </row>
    <row r="14" spans="2:5" ht="12.9" customHeight="1" x14ac:dyDescent="0.2">
      <c r="B14" s="30" t="s">
        <v>9</v>
      </c>
      <c r="C14" s="30" t="s">
        <v>23</v>
      </c>
      <c r="D14" s="39">
        <v>1789890</v>
      </c>
      <c r="E14" s="39">
        <v>153659</v>
      </c>
    </row>
    <row r="15" spans="2:5" ht="12.9" customHeight="1" x14ac:dyDescent="0.2">
      <c r="B15" s="30" t="s">
        <v>10</v>
      </c>
      <c r="C15" s="30" t="s">
        <v>24</v>
      </c>
      <c r="D15" s="39">
        <v>3319104</v>
      </c>
      <c r="E15" s="39">
        <v>3245672</v>
      </c>
    </row>
    <row r="16" spans="2:5" ht="12.9" customHeight="1" x14ac:dyDescent="0.2">
      <c r="B16" s="30" t="s">
        <v>11</v>
      </c>
      <c r="C16" s="30" t="s">
        <v>25</v>
      </c>
      <c r="D16" s="39">
        <v>513024</v>
      </c>
      <c r="E16" s="39">
        <v>564029</v>
      </c>
    </row>
    <row r="17" spans="2:17" ht="12.9" customHeight="1" x14ac:dyDescent="0.2">
      <c r="B17" s="30" t="s">
        <v>12</v>
      </c>
      <c r="C17" s="30" t="s">
        <v>26</v>
      </c>
      <c r="D17" s="39">
        <v>7676192</v>
      </c>
      <c r="E17" s="39">
        <v>6942141</v>
      </c>
    </row>
    <row r="18" spans="2:17" ht="12.9" customHeight="1" x14ac:dyDescent="0.2">
      <c r="B18" s="30" t="s">
        <v>13</v>
      </c>
      <c r="C18" s="30" t="s">
        <v>27</v>
      </c>
      <c r="D18" s="39">
        <v>2306308</v>
      </c>
      <c r="E18" s="39">
        <v>17253</v>
      </c>
    </row>
    <row r="19" spans="2:17" ht="12.9" customHeight="1" x14ac:dyDescent="0.2">
      <c r="B19" s="30" t="s">
        <v>38</v>
      </c>
      <c r="C19" s="30" t="s">
        <v>39</v>
      </c>
      <c r="D19" s="39">
        <v>6603</v>
      </c>
      <c r="E19" s="39">
        <v>1116</v>
      </c>
    </row>
    <row r="20" spans="2:17" ht="12.9" customHeight="1" x14ac:dyDescent="0.2">
      <c r="B20" s="30" t="s">
        <v>40</v>
      </c>
      <c r="C20" s="30" t="s">
        <v>41</v>
      </c>
      <c r="D20" s="39">
        <v>4027</v>
      </c>
      <c r="E20" s="39">
        <v>1723</v>
      </c>
    </row>
    <row r="21" spans="2:17" ht="12.9" customHeight="1" x14ac:dyDescent="0.2">
      <c r="B21" s="30" t="s">
        <v>14</v>
      </c>
      <c r="C21" s="30" t="s">
        <v>28</v>
      </c>
      <c r="D21" s="39">
        <v>1456212</v>
      </c>
      <c r="E21" s="39">
        <v>726873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200415</v>
      </c>
      <c r="E22" s="39">
        <v>40481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17819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13138984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13.138984000000001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70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57655</v>
      </c>
      <c r="E32" s="39">
        <v>37256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72230</v>
      </c>
      <c r="E33" s="39">
        <v>50174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146900</v>
      </c>
      <c r="E34" s="39">
        <v>6368</v>
      </c>
    </row>
    <row r="35" spans="2:17" ht="12.9" customHeight="1" x14ac:dyDescent="0.2">
      <c r="B35" s="30" t="s">
        <v>5</v>
      </c>
      <c r="C35" s="30" t="s">
        <v>19</v>
      </c>
      <c r="D35" s="39">
        <v>142150</v>
      </c>
      <c r="E35" s="39">
        <v>18498</v>
      </c>
    </row>
    <row r="36" spans="2:17" ht="12.9" customHeight="1" x14ac:dyDescent="0.2">
      <c r="B36" s="30" t="s">
        <v>6</v>
      </c>
      <c r="C36" s="30" t="s">
        <v>20</v>
      </c>
      <c r="D36" s="39">
        <v>143255300</v>
      </c>
      <c r="E36" s="39">
        <v>352676</v>
      </c>
    </row>
    <row r="37" spans="2:17" ht="12.9" customHeight="1" x14ac:dyDescent="0.2">
      <c r="B37" s="30" t="s">
        <v>7</v>
      </c>
      <c r="C37" s="30" t="s">
        <v>21</v>
      </c>
      <c r="D37" s="39">
        <v>482000</v>
      </c>
      <c r="E37" s="39">
        <v>3521</v>
      </c>
    </row>
    <row r="38" spans="2:17" ht="12.9" customHeight="1" x14ac:dyDescent="0.2">
      <c r="B38" s="30" t="s">
        <v>8</v>
      </c>
      <c r="C38" s="30" t="s">
        <v>22</v>
      </c>
      <c r="D38" s="39">
        <v>147350</v>
      </c>
      <c r="E38" s="39">
        <v>13947</v>
      </c>
    </row>
    <row r="39" spans="2:17" ht="12.9" customHeight="1" x14ac:dyDescent="0.2">
      <c r="B39" s="30" t="s">
        <v>36</v>
      </c>
      <c r="C39" s="30" t="s">
        <v>37</v>
      </c>
      <c r="D39" s="39">
        <v>59600</v>
      </c>
      <c r="E39" s="39">
        <v>803</v>
      </c>
    </row>
    <row r="40" spans="2:17" ht="12.9" customHeight="1" x14ac:dyDescent="0.2">
      <c r="B40" s="30" t="s">
        <v>9</v>
      </c>
      <c r="C40" s="30" t="s">
        <v>23</v>
      </c>
      <c r="D40" s="39">
        <v>414350</v>
      </c>
      <c r="E40" s="39">
        <v>36660</v>
      </c>
    </row>
    <row r="41" spans="2:17" ht="12.9" customHeight="1" x14ac:dyDescent="0.2">
      <c r="B41" s="30" t="s">
        <v>10</v>
      </c>
      <c r="C41" s="30" t="s">
        <v>24</v>
      </c>
      <c r="D41" s="39">
        <v>513774</v>
      </c>
      <c r="E41" s="39">
        <v>522713</v>
      </c>
    </row>
    <row r="42" spans="2:17" ht="12.9" customHeight="1" x14ac:dyDescent="0.2">
      <c r="B42" s="30" t="s">
        <v>11</v>
      </c>
      <c r="C42" s="30" t="s">
        <v>25</v>
      </c>
      <c r="D42" s="39">
        <v>128150</v>
      </c>
      <c r="E42" s="39">
        <v>148630</v>
      </c>
    </row>
    <row r="43" spans="2:17" ht="12.9" customHeight="1" x14ac:dyDescent="0.2">
      <c r="B43" s="30" t="s">
        <v>12</v>
      </c>
      <c r="C43" s="30" t="s">
        <v>26</v>
      </c>
      <c r="D43" s="39">
        <v>974924</v>
      </c>
      <c r="E43" s="39">
        <v>922589</v>
      </c>
    </row>
    <row r="44" spans="2:17" ht="12.9" customHeight="1" x14ac:dyDescent="0.2">
      <c r="B44" s="30" t="s">
        <v>13</v>
      </c>
      <c r="C44" s="30" t="s">
        <v>27</v>
      </c>
      <c r="D44" s="39">
        <v>1718450</v>
      </c>
      <c r="E44" s="39">
        <v>15391</v>
      </c>
    </row>
    <row r="45" spans="2:17" ht="12.9" customHeight="1" x14ac:dyDescent="0.2">
      <c r="B45" s="30" t="s">
        <v>38</v>
      </c>
      <c r="C45" s="30" t="s">
        <v>39</v>
      </c>
      <c r="D45" s="39">
        <v>628</v>
      </c>
      <c r="E45" s="39">
        <v>131</v>
      </c>
    </row>
    <row r="46" spans="2:17" ht="12.9" customHeight="1" x14ac:dyDescent="0.2">
      <c r="B46" s="20" t="s">
        <v>40</v>
      </c>
      <c r="C46" s="20" t="s">
        <v>41</v>
      </c>
      <c r="D46" s="39">
        <v>2110</v>
      </c>
      <c r="E46" s="39">
        <v>1114</v>
      </c>
    </row>
    <row r="47" spans="2:17" ht="12.9" customHeight="1" x14ac:dyDescent="0.2">
      <c r="B47" s="30" t="s">
        <v>14</v>
      </c>
      <c r="C47" s="30" t="s">
        <v>28</v>
      </c>
      <c r="D47" s="39">
        <v>1080937</v>
      </c>
      <c r="E47" s="39">
        <v>567448</v>
      </c>
    </row>
    <row r="48" spans="2:17" ht="12.9" customHeight="1" x14ac:dyDescent="0.2">
      <c r="B48" s="30" t="s">
        <v>15</v>
      </c>
      <c r="C48" s="30" t="s">
        <v>29</v>
      </c>
      <c r="D48" s="39">
        <v>14040</v>
      </c>
      <c r="E48" s="39">
        <v>3138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46529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2747586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2.7475860000000001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71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72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13.138984000000001</v>
      </c>
    </row>
    <row r="81" spans="2:5" ht="12.9" customHeight="1" x14ac:dyDescent="0.2">
      <c r="B81" s="11" t="s">
        <v>35</v>
      </c>
      <c r="C81" s="11"/>
      <c r="D81" s="11"/>
      <c r="E81" s="19">
        <f>+E51</f>
        <v>2.7475860000000001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639A-1807-4FE2-B253-B2EEC514B305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78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470915</v>
      </c>
      <c r="E6" s="39">
        <v>294857</v>
      </c>
    </row>
    <row r="7" spans="2:5" ht="12.9" customHeight="1" x14ac:dyDescent="0.2">
      <c r="B7" s="30" t="s">
        <v>3</v>
      </c>
      <c r="C7" s="30" t="s">
        <v>17</v>
      </c>
      <c r="D7" s="39">
        <v>702605</v>
      </c>
      <c r="E7" s="39">
        <v>473353</v>
      </c>
    </row>
    <row r="8" spans="2:5" ht="12.9" customHeight="1" x14ac:dyDescent="0.2">
      <c r="B8" s="30" t="s">
        <v>4</v>
      </c>
      <c r="C8" s="30" t="s">
        <v>18</v>
      </c>
      <c r="D8" s="39">
        <v>4411340</v>
      </c>
      <c r="E8" s="39">
        <v>180012</v>
      </c>
    </row>
    <row r="9" spans="2:5" ht="12.9" customHeight="1" x14ac:dyDescent="0.2">
      <c r="B9" s="30" t="s">
        <v>5</v>
      </c>
      <c r="C9" s="30" t="s">
        <v>19</v>
      </c>
      <c r="D9" s="39">
        <v>138750</v>
      </c>
      <c r="E9" s="39">
        <v>15923</v>
      </c>
    </row>
    <row r="10" spans="2:5" ht="12.9" customHeight="1" x14ac:dyDescent="0.2">
      <c r="B10" s="30" t="s">
        <v>6</v>
      </c>
      <c r="C10" s="30" t="s">
        <v>20</v>
      </c>
      <c r="D10" s="39">
        <v>212146900</v>
      </c>
      <c r="E10" s="39">
        <v>524176</v>
      </c>
    </row>
    <row r="11" spans="2:5" ht="12.9" customHeight="1" x14ac:dyDescent="0.2">
      <c r="B11" s="30" t="s">
        <v>7</v>
      </c>
      <c r="C11" s="30" t="s">
        <v>21</v>
      </c>
      <c r="D11" s="39">
        <v>1311000</v>
      </c>
      <c r="E11" s="39">
        <v>8263</v>
      </c>
    </row>
    <row r="12" spans="2:5" ht="12.9" customHeight="1" x14ac:dyDescent="0.2">
      <c r="B12" s="30" t="s">
        <v>8</v>
      </c>
      <c r="C12" s="30" t="s">
        <v>22</v>
      </c>
      <c r="D12" s="39">
        <v>353000</v>
      </c>
      <c r="E12" s="39">
        <v>30653</v>
      </c>
    </row>
    <row r="13" spans="2:5" ht="12.9" customHeight="1" x14ac:dyDescent="0.2">
      <c r="B13" s="30" t="s">
        <v>36</v>
      </c>
      <c r="C13" s="30" t="s">
        <v>37</v>
      </c>
      <c r="D13" s="39">
        <v>20820</v>
      </c>
      <c r="E13" s="39">
        <v>182</v>
      </c>
    </row>
    <row r="14" spans="2:5" ht="12.9" customHeight="1" x14ac:dyDescent="0.2">
      <c r="B14" s="30" t="s">
        <v>9</v>
      </c>
      <c r="C14" s="30" t="s">
        <v>23</v>
      </c>
      <c r="D14" s="39">
        <v>1178570</v>
      </c>
      <c r="E14" s="39">
        <v>100589</v>
      </c>
    </row>
    <row r="15" spans="2:5" ht="12.9" customHeight="1" x14ac:dyDescent="0.2">
      <c r="B15" s="30" t="s">
        <v>10</v>
      </c>
      <c r="C15" s="30" t="s">
        <v>24</v>
      </c>
      <c r="D15" s="39">
        <v>4183395</v>
      </c>
      <c r="E15" s="39">
        <v>4128133</v>
      </c>
    </row>
    <row r="16" spans="2:5" ht="12.9" customHeight="1" x14ac:dyDescent="0.2">
      <c r="B16" s="30" t="s">
        <v>11</v>
      </c>
      <c r="C16" s="30" t="s">
        <v>25</v>
      </c>
      <c r="D16" s="39">
        <v>428162</v>
      </c>
      <c r="E16" s="39">
        <v>469175</v>
      </c>
    </row>
    <row r="17" spans="2:17" ht="12.9" customHeight="1" x14ac:dyDescent="0.2">
      <c r="B17" s="30" t="s">
        <v>12</v>
      </c>
      <c r="C17" s="30" t="s">
        <v>26</v>
      </c>
      <c r="D17" s="39">
        <v>10922474</v>
      </c>
      <c r="E17" s="39">
        <v>9982021</v>
      </c>
    </row>
    <row r="18" spans="2:17" ht="12.9" customHeight="1" x14ac:dyDescent="0.2">
      <c r="B18" s="30" t="s">
        <v>13</v>
      </c>
      <c r="C18" s="30" t="s">
        <v>27</v>
      </c>
      <c r="D18" s="39">
        <v>1526000</v>
      </c>
      <c r="E18" s="39">
        <v>11296</v>
      </c>
    </row>
    <row r="19" spans="2:17" ht="12.9" customHeight="1" x14ac:dyDescent="0.2">
      <c r="B19" s="30" t="s">
        <v>38</v>
      </c>
      <c r="C19" s="30" t="s">
        <v>39</v>
      </c>
      <c r="D19" s="39">
        <v>15795</v>
      </c>
      <c r="E19" s="39">
        <v>2687</v>
      </c>
    </row>
    <row r="20" spans="2:17" ht="12.9" customHeight="1" x14ac:dyDescent="0.2">
      <c r="B20" s="30" t="s">
        <v>40</v>
      </c>
      <c r="C20" s="30" t="s">
        <v>41</v>
      </c>
      <c r="D20" s="39">
        <v>2331</v>
      </c>
      <c r="E20" s="39">
        <v>997</v>
      </c>
    </row>
    <row r="21" spans="2:17" ht="12.9" customHeight="1" x14ac:dyDescent="0.2">
      <c r="B21" s="30" t="s">
        <v>14</v>
      </c>
      <c r="C21" s="30" t="s">
        <v>28</v>
      </c>
      <c r="D21" s="39">
        <v>930323</v>
      </c>
      <c r="E21" s="39">
        <v>460624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96055</v>
      </c>
      <c r="E22" s="39">
        <v>19177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16552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16718670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16.718669999999999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79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89915</v>
      </c>
      <c r="E32" s="39">
        <v>58318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56420</v>
      </c>
      <c r="E33" s="39">
        <v>38796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251840</v>
      </c>
      <c r="E34" s="39">
        <v>11020</v>
      </c>
    </row>
    <row r="35" spans="2:17" ht="12.9" customHeight="1" x14ac:dyDescent="0.2">
      <c r="B35" s="30" t="s">
        <v>5</v>
      </c>
      <c r="C35" s="30" t="s">
        <v>19</v>
      </c>
      <c r="D35" s="39">
        <v>365950</v>
      </c>
      <c r="E35" s="39">
        <v>47393</v>
      </c>
    </row>
    <row r="36" spans="2:17" ht="12.9" customHeight="1" x14ac:dyDescent="0.2">
      <c r="B36" s="30" t="s">
        <v>6</v>
      </c>
      <c r="C36" s="30" t="s">
        <v>20</v>
      </c>
      <c r="D36" s="39">
        <v>160740900</v>
      </c>
      <c r="E36" s="39">
        <v>405056</v>
      </c>
    </row>
    <row r="37" spans="2:17" ht="12.9" customHeight="1" x14ac:dyDescent="0.2">
      <c r="B37" s="30" t="s">
        <v>7</v>
      </c>
      <c r="C37" s="30" t="s">
        <v>21</v>
      </c>
      <c r="D37" s="39">
        <v>499000</v>
      </c>
      <c r="E37" s="39">
        <v>3643</v>
      </c>
    </row>
    <row r="38" spans="2:17" ht="12.9" customHeight="1" x14ac:dyDescent="0.2">
      <c r="B38" s="30" t="s">
        <v>8</v>
      </c>
      <c r="C38" s="30" t="s">
        <v>22</v>
      </c>
      <c r="D38" s="39">
        <v>110250</v>
      </c>
      <c r="E38" s="39">
        <v>10027</v>
      </c>
    </row>
    <row r="39" spans="2:17" ht="12.9" customHeight="1" x14ac:dyDescent="0.2">
      <c r="B39" s="30" t="s">
        <v>36</v>
      </c>
      <c r="C39" s="30" t="s">
        <v>37</v>
      </c>
      <c r="D39" s="39">
        <v>6330</v>
      </c>
      <c r="E39" s="39">
        <v>93</v>
      </c>
    </row>
    <row r="40" spans="2:17" ht="12.9" customHeight="1" x14ac:dyDescent="0.2">
      <c r="B40" s="30" t="s">
        <v>9</v>
      </c>
      <c r="C40" s="30" t="s">
        <v>23</v>
      </c>
      <c r="D40" s="39">
        <v>413720</v>
      </c>
      <c r="E40" s="39">
        <v>36668</v>
      </c>
    </row>
    <row r="41" spans="2:17" ht="12.9" customHeight="1" x14ac:dyDescent="0.2">
      <c r="B41" s="30" t="s">
        <v>10</v>
      </c>
      <c r="C41" s="30" t="s">
        <v>24</v>
      </c>
      <c r="D41" s="39">
        <v>421891</v>
      </c>
      <c r="E41" s="39">
        <v>428136</v>
      </c>
    </row>
    <row r="42" spans="2:17" ht="12.9" customHeight="1" x14ac:dyDescent="0.2">
      <c r="B42" s="30" t="s">
        <v>11</v>
      </c>
      <c r="C42" s="30" t="s">
        <v>25</v>
      </c>
      <c r="D42" s="39">
        <v>159292</v>
      </c>
      <c r="E42" s="39">
        <v>182283</v>
      </c>
    </row>
    <row r="43" spans="2:17" ht="12.9" customHeight="1" x14ac:dyDescent="0.2">
      <c r="B43" s="30" t="s">
        <v>12</v>
      </c>
      <c r="C43" s="30" t="s">
        <v>26</v>
      </c>
      <c r="D43" s="39">
        <v>836928</v>
      </c>
      <c r="E43" s="39">
        <v>792184</v>
      </c>
    </row>
    <row r="44" spans="2:17" ht="12.9" customHeight="1" x14ac:dyDescent="0.2">
      <c r="B44" s="30" t="s">
        <v>13</v>
      </c>
      <c r="C44" s="30" t="s">
        <v>27</v>
      </c>
      <c r="D44" s="39">
        <v>1912025</v>
      </c>
      <c r="E44" s="39">
        <v>17181</v>
      </c>
    </row>
    <row r="45" spans="2:17" ht="12.9" customHeight="1" x14ac:dyDescent="0.2">
      <c r="B45" s="30" t="s">
        <v>38</v>
      </c>
      <c r="C45" s="30" t="s">
        <v>39</v>
      </c>
      <c r="D45" s="39">
        <v>6234</v>
      </c>
      <c r="E45" s="39">
        <v>1309</v>
      </c>
    </row>
    <row r="46" spans="2:17" ht="12.9" customHeight="1" x14ac:dyDescent="0.2">
      <c r="B46" s="20" t="s">
        <v>40</v>
      </c>
      <c r="C46" s="20" t="s">
        <v>41</v>
      </c>
      <c r="D46" s="39">
        <v>3196</v>
      </c>
      <c r="E46" s="39">
        <v>1688</v>
      </c>
    </row>
    <row r="47" spans="2:17" ht="12.9" customHeight="1" x14ac:dyDescent="0.2">
      <c r="B47" s="30" t="s">
        <v>14</v>
      </c>
      <c r="C47" s="30" t="s">
        <v>28</v>
      </c>
      <c r="D47" s="39">
        <v>869579</v>
      </c>
      <c r="E47" s="39">
        <v>457958</v>
      </c>
    </row>
    <row r="48" spans="2:17" ht="12.9" customHeight="1" x14ac:dyDescent="0.2">
      <c r="B48" s="30" t="s">
        <v>15</v>
      </c>
      <c r="C48" s="30" t="s">
        <v>29</v>
      </c>
      <c r="D48" s="39">
        <v>32885</v>
      </c>
      <c r="E48" s="39">
        <v>7236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12097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2511086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2.5110860000000002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80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81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16.718669999999999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2.5110860000000002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2FBC-C96A-4022-9722-3F2658CD9D18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82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530375</v>
      </c>
      <c r="E6" s="39">
        <v>318744</v>
      </c>
    </row>
    <row r="7" spans="2:5" ht="12.9" customHeight="1" x14ac:dyDescent="0.2">
      <c r="B7" s="30" t="s">
        <v>3</v>
      </c>
      <c r="C7" s="30" t="s">
        <v>17</v>
      </c>
      <c r="D7" s="39">
        <v>554325</v>
      </c>
      <c r="E7" s="39">
        <v>365563</v>
      </c>
    </row>
    <row r="8" spans="2:5" ht="12.9" customHeight="1" x14ac:dyDescent="0.2">
      <c r="B8" s="30" t="s">
        <v>4</v>
      </c>
      <c r="C8" s="30" t="s">
        <v>18</v>
      </c>
      <c r="D8" s="39">
        <v>588470</v>
      </c>
      <c r="E8" s="39">
        <v>22913</v>
      </c>
    </row>
    <row r="9" spans="2:5" ht="12.9" customHeight="1" x14ac:dyDescent="0.2">
      <c r="B9" s="30" t="s">
        <v>5</v>
      </c>
      <c r="C9" s="30" t="s">
        <v>19</v>
      </c>
      <c r="D9" s="39">
        <v>192250</v>
      </c>
      <c r="E9" s="39">
        <v>22236</v>
      </c>
    </row>
    <row r="10" spans="2:5" ht="12.9" customHeight="1" x14ac:dyDescent="0.2">
      <c r="B10" s="30" t="s">
        <v>6</v>
      </c>
      <c r="C10" s="30" t="s">
        <v>20</v>
      </c>
      <c r="D10" s="39">
        <v>191825781</v>
      </c>
      <c r="E10" s="39">
        <v>473845</v>
      </c>
    </row>
    <row r="11" spans="2:5" ht="12.9" customHeight="1" x14ac:dyDescent="0.2">
      <c r="B11" s="30" t="s">
        <v>7</v>
      </c>
      <c r="C11" s="30" t="s">
        <v>21</v>
      </c>
      <c r="D11" s="39">
        <v>1100000</v>
      </c>
      <c r="E11" s="39">
        <v>7044</v>
      </c>
    </row>
    <row r="12" spans="2:5" ht="12.9" customHeight="1" x14ac:dyDescent="0.2">
      <c r="B12" s="30" t="s">
        <v>8</v>
      </c>
      <c r="C12" s="30" t="s">
        <v>22</v>
      </c>
      <c r="D12" s="39">
        <v>491690</v>
      </c>
      <c r="E12" s="39">
        <v>41667</v>
      </c>
    </row>
    <row r="13" spans="2:5" ht="12.9" customHeight="1" x14ac:dyDescent="0.2">
      <c r="B13" s="30" t="s">
        <v>36</v>
      </c>
      <c r="C13" s="30" t="s">
        <v>37</v>
      </c>
      <c r="D13" s="39">
        <v>119500</v>
      </c>
      <c r="E13" s="39">
        <v>1003</v>
      </c>
    </row>
    <row r="14" spans="2:5" ht="12.9" customHeight="1" x14ac:dyDescent="0.2">
      <c r="B14" s="30" t="s">
        <v>9</v>
      </c>
      <c r="C14" s="30" t="s">
        <v>23</v>
      </c>
      <c r="D14" s="39">
        <v>1766760</v>
      </c>
      <c r="E14" s="39">
        <v>151484</v>
      </c>
    </row>
    <row r="15" spans="2:5" ht="12.9" customHeight="1" x14ac:dyDescent="0.2">
      <c r="B15" s="30" t="s">
        <v>10</v>
      </c>
      <c r="C15" s="30" t="s">
        <v>24</v>
      </c>
      <c r="D15" s="39">
        <v>4674935</v>
      </c>
      <c r="E15" s="39">
        <v>4609609</v>
      </c>
    </row>
    <row r="16" spans="2:5" ht="12.9" customHeight="1" x14ac:dyDescent="0.2">
      <c r="B16" s="30" t="s">
        <v>11</v>
      </c>
      <c r="C16" s="30" t="s">
        <v>25</v>
      </c>
      <c r="D16" s="39">
        <v>651093</v>
      </c>
      <c r="E16" s="39">
        <v>716947</v>
      </c>
    </row>
    <row r="17" spans="2:17" ht="12.9" customHeight="1" x14ac:dyDescent="0.2">
      <c r="B17" s="30" t="s">
        <v>12</v>
      </c>
      <c r="C17" s="30" t="s">
        <v>26</v>
      </c>
      <c r="D17" s="39">
        <v>12659029</v>
      </c>
      <c r="E17" s="39">
        <v>11582818</v>
      </c>
    </row>
    <row r="18" spans="2:17" ht="12.9" customHeight="1" x14ac:dyDescent="0.2">
      <c r="B18" s="30" t="s">
        <v>13</v>
      </c>
      <c r="C18" s="30" t="s">
        <v>27</v>
      </c>
      <c r="D18" s="39">
        <v>2405650</v>
      </c>
      <c r="E18" s="39">
        <v>17915</v>
      </c>
    </row>
    <row r="19" spans="2:17" ht="12.9" customHeight="1" x14ac:dyDescent="0.2">
      <c r="B19" s="30" t="s">
        <v>38</v>
      </c>
      <c r="C19" s="30" t="s">
        <v>39</v>
      </c>
      <c r="D19" s="39">
        <v>2477</v>
      </c>
      <c r="E19" s="39">
        <v>420</v>
      </c>
    </row>
    <row r="20" spans="2:17" ht="12.9" customHeight="1" x14ac:dyDescent="0.2">
      <c r="B20" s="30" t="s">
        <v>40</v>
      </c>
      <c r="C20" s="30" t="s">
        <v>41</v>
      </c>
      <c r="D20" s="39">
        <v>1955</v>
      </c>
      <c r="E20" s="39">
        <v>836</v>
      </c>
    </row>
    <row r="21" spans="2:17" ht="12.9" customHeight="1" x14ac:dyDescent="0.2">
      <c r="B21" s="30" t="s">
        <v>14</v>
      </c>
      <c r="C21" s="30" t="s">
        <v>28</v>
      </c>
      <c r="D21" s="39">
        <v>1483898</v>
      </c>
      <c r="E21" s="39">
        <v>741896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400290</v>
      </c>
      <c r="E22" s="39">
        <v>81237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18106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19174283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19.174282999999999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83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147240</v>
      </c>
      <c r="E32" s="39">
        <v>92119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95560</v>
      </c>
      <c r="E33" s="39">
        <v>65699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366320</v>
      </c>
      <c r="E34" s="39">
        <v>16029</v>
      </c>
    </row>
    <row r="35" spans="2:17" ht="12.9" customHeight="1" x14ac:dyDescent="0.2">
      <c r="B35" s="30" t="s">
        <v>5</v>
      </c>
      <c r="C35" s="30" t="s">
        <v>19</v>
      </c>
      <c r="D35" s="39">
        <v>75600</v>
      </c>
      <c r="E35" s="39">
        <v>10238</v>
      </c>
    </row>
    <row r="36" spans="2:17" ht="12.9" customHeight="1" x14ac:dyDescent="0.2">
      <c r="B36" s="30" t="s">
        <v>6</v>
      </c>
      <c r="C36" s="30" t="s">
        <v>20</v>
      </c>
      <c r="D36" s="39">
        <v>154058781</v>
      </c>
      <c r="E36" s="39">
        <v>390005</v>
      </c>
    </row>
    <row r="37" spans="2:17" ht="12.9" customHeight="1" x14ac:dyDescent="0.2">
      <c r="B37" s="30" t="s">
        <v>7</v>
      </c>
      <c r="C37" s="30" t="s">
        <v>21</v>
      </c>
      <c r="D37" s="39">
        <v>465000</v>
      </c>
      <c r="E37" s="39">
        <v>3385</v>
      </c>
    </row>
    <row r="38" spans="2:17" ht="12.9" customHeight="1" x14ac:dyDescent="0.2">
      <c r="B38" s="30" t="s">
        <v>8</v>
      </c>
      <c r="C38" s="30" t="s">
        <v>22</v>
      </c>
      <c r="D38" s="39">
        <v>244200</v>
      </c>
      <c r="E38" s="39">
        <v>22246</v>
      </c>
    </row>
    <row r="39" spans="2:17" ht="12.9" customHeight="1" x14ac:dyDescent="0.2">
      <c r="B39" s="30" t="s">
        <v>36</v>
      </c>
      <c r="C39" s="30" t="s">
        <v>37</v>
      </c>
      <c r="D39" s="39">
        <v>38000</v>
      </c>
      <c r="E39" s="39">
        <v>469</v>
      </c>
    </row>
    <row r="40" spans="2:17" ht="12.9" customHeight="1" x14ac:dyDescent="0.2">
      <c r="B40" s="30" t="s">
        <v>9</v>
      </c>
      <c r="C40" s="30" t="s">
        <v>23</v>
      </c>
      <c r="D40" s="39">
        <v>311810</v>
      </c>
      <c r="E40" s="39">
        <v>27822</v>
      </c>
    </row>
    <row r="41" spans="2:17" ht="12.9" customHeight="1" x14ac:dyDescent="0.2">
      <c r="B41" s="30" t="s">
        <v>10</v>
      </c>
      <c r="C41" s="30" t="s">
        <v>24</v>
      </c>
      <c r="D41" s="39">
        <v>566910</v>
      </c>
      <c r="E41" s="39">
        <v>573816</v>
      </c>
    </row>
    <row r="42" spans="2:17" ht="12.9" customHeight="1" x14ac:dyDescent="0.2">
      <c r="B42" s="30" t="s">
        <v>11</v>
      </c>
      <c r="C42" s="30" t="s">
        <v>25</v>
      </c>
      <c r="D42" s="39">
        <v>232871</v>
      </c>
      <c r="E42" s="39">
        <v>267405</v>
      </c>
    </row>
    <row r="43" spans="2:17" ht="12.9" customHeight="1" x14ac:dyDescent="0.2">
      <c r="B43" s="30" t="s">
        <v>12</v>
      </c>
      <c r="C43" s="30" t="s">
        <v>26</v>
      </c>
      <c r="D43" s="39">
        <v>949749</v>
      </c>
      <c r="E43" s="39">
        <v>898704</v>
      </c>
    </row>
    <row r="44" spans="2:17" ht="12.9" customHeight="1" x14ac:dyDescent="0.2">
      <c r="B44" s="30" t="s">
        <v>13</v>
      </c>
      <c r="C44" s="30" t="s">
        <v>27</v>
      </c>
      <c r="D44" s="39">
        <v>3973770</v>
      </c>
      <c r="E44" s="39">
        <v>35751</v>
      </c>
    </row>
    <row r="45" spans="2:17" ht="12.9" customHeight="1" x14ac:dyDescent="0.2">
      <c r="B45" s="30" t="s">
        <v>38</v>
      </c>
      <c r="C45" s="30" t="s">
        <v>39</v>
      </c>
      <c r="D45" s="39">
        <v>2917</v>
      </c>
      <c r="E45" s="39">
        <v>612</v>
      </c>
    </row>
    <row r="46" spans="2:17" ht="12.9" customHeight="1" x14ac:dyDescent="0.2">
      <c r="B46" s="20" t="s">
        <v>40</v>
      </c>
      <c r="C46" s="20" t="s">
        <v>41</v>
      </c>
      <c r="D46" s="39">
        <v>2532</v>
      </c>
      <c r="E46" s="39">
        <v>1339</v>
      </c>
    </row>
    <row r="47" spans="2:17" ht="12.9" customHeight="1" x14ac:dyDescent="0.2">
      <c r="B47" s="30" t="s">
        <v>14</v>
      </c>
      <c r="C47" s="30" t="s">
        <v>28</v>
      </c>
      <c r="D47" s="39">
        <v>1215643</v>
      </c>
      <c r="E47" s="39">
        <v>638249</v>
      </c>
    </row>
    <row r="48" spans="2:17" ht="12.9" customHeight="1" x14ac:dyDescent="0.2">
      <c r="B48" s="30" t="s">
        <v>15</v>
      </c>
      <c r="C48" s="30" t="s">
        <v>29</v>
      </c>
      <c r="D48" s="39">
        <v>36360</v>
      </c>
      <c r="E48" s="39">
        <v>8072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25534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3077494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3.0774940000000002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84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85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19.174282999999999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3.0774940000000002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1F95-F8F8-47ED-BBEF-F9CA63E539E6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86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39">
        <v>499865</v>
      </c>
      <c r="E6" s="39">
        <v>292378</v>
      </c>
    </row>
    <row r="7" spans="2:5" ht="12.9" customHeight="1" x14ac:dyDescent="0.2">
      <c r="B7" s="30" t="s">
        <v>3</v>
      </c>
      <c r="C7" s="30" t="s">
        <v>17</v>
      </c>
      <c r="D7" s="39">
        <v>605135</v>
      </c>
      <c r="E7" s="39">
        <v>393665</v>
      </c>
    </row>
    <row r="8" spans="2:5" ht="12.9" customHeight="1" x14ac:dyDescent="0.2">
      <c r="B8" s="30" t="s">
        <v>4</v>
      </c>
      <c r="C8" s="30" t="s">
        <v>18</v>
      </c>
      <c r="D8" s="39">
        <v>4161310</v>
      </c>
      <c r="E8" s="39">
        <v>171341</v>
      </c>
    </row>
    <row r="9" spans="2:5" ht="12.9" customHeight="1" x14ac:dyDescent="0.2">
      <c r="B9" s="30" t="s">
        <v>5</v>
      </c>
      <c r="C9" s="30" t="s">
        <v>19</v>
      </c>
      <c r="D9" s="39">
        <v>338700</v>
      </c>
      <c r="E9" s="39">
        <v>40353</v>
      </c>
    </row>
    <row r="10" spans="2:5" ht="12.9" customHeight="1" x14ac:dyDescent="0.2">
      <c r="B10" s="30" t="s">
        <v>6</v>
      </c>
      <c r="C10" s="30" t="s">
        <v>20</v>
      </c>
      <c r="D10" s="39">
        <v>203663650</v>
      </c>
      <c r="E10" s="39">
        <v>513795</v>
      </c>
    </row>
    <row r="11" spans="2:5" ht="12.9" customHeight="1" x14ac:dyDescent="0.2">
      <c r="B11" s="30" t="s">
        <v>7</v>
      </c>
      <c r="C11" s="30" t="s">
        <v>21</v>
      </c>
      <c r="D11" s="39">
        <v>13615000</v>
      </c>
      <c r="E11" s="39">
        <v>90571</v>
      </c>
    </row>
    <row r="12" spans="2:5" ht="12.9" customHeight="1" x14ac:dyDescent="0.2">
      <c r="B12" s="30" t="s">
        <v>8</v>
      </c>
      <c r="C12" s="30" t="s">
        <v>22</v>
      </c>
      <c r="D12" s="39">
        <v>642000</v>
      </c>
      <c r="E12" s="39">
        <v>53311</v>
      </c>
    </row>
    <row r="13" spans="2:5" ht="12.9" customHeight="1" x14ac:dyDescent="0.2">
      <c r="B13" s="30" t="s">
        <v>36</v>
      </c>
      <c r="C13" s="30" t="s">
        <v>37</v>
      </c>
      <c r="D13" s="39">
        <v>91610</v>
      </c>
      <c r="E13" s="39">
        <v>751</v>
      </c>
    </row>
    <row r="14" spans="2:5" ht="12.9" customHeight="1" x14ac:dyDescent="0.2">
      <c r="B14" s="30" t="s">
        <v>9</v>
      </c>
      <c r="C14" s="30" t="s">
        <v>23</v>
      </c>
      <c r="D14" s="39">
        <v>2119250</v>
      </c>
      <c r="E14" s="39">
        <v>179202</v>
      </c>
    </row>
    <row r="15" spans="2:5" ht="12.9" customHeight="1" x14ac:dyDescent="0.2">
      <c r="B15" s="30" t="s">
        <v>10</v>
      </c>
      <c r="C15" s="30" t="s">
        <v>24</v>
      </c>
      <c r="D15" s="39">
        <v>4770670</v>
      </c>
      <c r="E15" s="39">
        <v>4706832</v>
      </c>
    </row>
    <row r="16" spans="2:5" ht="12.9" customHeight="1" x14ac:dyDescent="0.2">
      <c r="B16" s="30" t="s">
        <v>11</v>
      </c>
      <c r="C16" s="30" t="s">
        <v>25</v>
      </c>
      <c r="D16" s="39">
        <v>699015</v>
      </c>
      <c r="E16" s="39">
        <v>767852</v>
      </c>
    </row>
    <row r="17" spans="2:17" ht="12.9" customHeight="1" x14ac:dyDescent="0.2">
      <c r="B17" s="30" t="s">
        <v>12</v>
      </c>
      <c r="C17" s="30" t="s">
        <v>26</v>
      </c>
      <c r="D17" s="39">
        <v>11036838</v>
      </c>
      <c r="E17" s="39">
        <v>9860378</v>
      </c>
    </row>
    <row r="18" spans="2:17" ht="12.9" customHeight="1" x14ac:dyDescent="0.2">
      <c r="B18" s="30" t="s">
        <v>13</v>
      </c>
      <c r="C18" s="30" t="s">
        <v>27</v>
      </c>
      <c r="D18" s="39">
        <v>2742250</v>
      </c>
      <c r="E18" s="39">
        <v>20531</v>
      </c>
    </row>
    <row r="19" spans="2:17" ht="12.9" customHeight="1" x14ac:dyDescent="0.2">
      <c r="B19" s="30" t="s">
        <v>38</v>
      </c>
      <c r="C19" s="30" t="s">
        <v>39</v>
      </c>
      <c r="D19" s="39">
        <v>10552</v>
      </c>
      <c r="E19" s="39">
        <v>1897</v>
      </c>
    </row>
    <row r="20" spans="2:17" ht="12.9" customHeight="1" x14ac:dyDescent="0.2">
      <c r="B20" s="30" t="s">
        <v>40</v>
      </c>
      <c r="C20" s="30" t="s">
        <v>41</v>
      </c>
      <c r="D20" s="39">
        <v>2625</v>
      </c>
      <c r="E20" s="39">
        <v>1122</v>
      </c>
    </row>
    <row r="21" spans="2:17" ht="12.9" customHeight="1" x14ac:dyDescent="0.2">
      <c r="B21" s="30" t="s">
        <v>14</v>
      </c>
      <c r="C21" s="30" t="s">
        <v>28</v>
      </c>
      <c r="D21" s="39">
        <v>1576155</v>
      </c>
      <c r="E21" s="39">
        <v>787614</v>
      </c>
      <c r="H21" s="14"/>
    </row>
    <row r="22" spans="2:17" ht="12.9" customHeight="1" x14ac:dyDescent="0.2">
      <c r="B22" s="30" t="s">
        <v>15</v>
      </c>
      <c r="C22" s="30" t="s">
        <v>29</v>
      </c>
      <c r="D22" s="39">
        <v>1343210</v>
      </c>
      <c r="E22" s="39">
        <v>280492</v>
      </c>
      <c r="H22" s="14"/>
    </row>
    <row r="23" spans="2:17" ht="12.9" customHeight="1" x14ac:dyDescent="0.2">
      <c r="B23" s="65" t="s">
        <v>66</v>
      </c>
      <c r="C23" s="30" t="s">
        <v>67</v>
      </c>
      <c r="D23" s="39"/>
      <c r="E23" s="39">
        <v>27213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18189298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18.189298000000001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87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39">
        <v>83770</v>
      </c>
      <c r="E32" s="39">
        <v>50516</v>
      </c>
      <c r="Q32" s="22"/>
    </row>
    <row r="33" spans="2:17" ht="12.9" customHeight="1" x14ac:dyDescent="0.2">
      <c r="B33" s="30">
        <v>124</v>
      </c>
      <c r="C33" s="30" t="s">
        <v>17</v>
      </c>
      <c r="D33" s="39">
        <v>94000</v>
      </c>
      <c r="E33" s="39">
        <v>63613</v>
      </c>
      <c r="Q33" s="22"/>
    </row>
    <row r="34" spans="2:17" ht="12.9" customHeight="1" x14ac:dyDescent="0.2">
      <c r="B34" s="30" t="s">
        <v>4</v>
      </c>
      <c r="C34" s="30" t="s">
        <v>18</v>
      </c>
      <c r="D34" s="39">
        <v>687650</v>
      </c>
      <c r="E34" s="39">
        <v>30483</v>
      </c>
    </row>
    <row r="35" spans="2:17" ht="12.9" customHeight="1" x14ac:dyDescent="0.2">
      <c r="B35" s="30" t="s">
        <v>5</v>
      </c>
      <c r="C35" s="30" t="s">
        <v>19</v>
      </c>
      <c r="D35" s="39">
        <v>172800</v>
      </c>
      <c r="E35" s="39">
        <v>22930</v>
      </c>
    </row>
    <row r="36" spans="2:17" ht="12.9" customHeight="1" x14ac:dyDescent="0.2">
      <c r="B36" s="30" t="s">
        <v>6</v>
      </c>
      <c r="C36" s="30" t="s">
        <v>20</v>
      </c>
      <c r="D36" s="39">
        <v>150319150</v>
      </c>
      <c r="E36" s="39">
        <v>390657</v>
      </c>
    </row>
    <row r="37" spans="2:17" ht="12.9" customHeight="1" x14ac:dyDescent="0.2">
      <c r="B37" s="30" t="s">
        <v>7</v>
      </c>
      <c r="C37" s="30" t="s">
        <v>21</v>
      </c>
      <c r="D37" s="39">
        <v>702000</v>
      </c>
      <c r="E37" s="39">
        <v>4945</v>
      </c>
    </row>
    <row r="38" spans="2:17" ht="12.9" customHeight="1" x14ac:dyDescent="0.2">
      <c r="B38" s="30" t="s">
        <v>8</v>
      </c>
      <c r="C38" s="30" t="s">
        <v>22</v>
      </c>
      <c r="D38" s="39">
        <v>119100</v>
      </c>
      <c r="E38" s="39">
        <v>10536</v>
      </c>
    </row>
    <row r="39" spans="2:17" ht="12.9" customHeight="1" x14ac:dyDescent="0.2">
      <c r="B39" s="30" t="s">
        <v>36</v>
      </c>
      <c r="C39" s="30" t="s">
        <v>37</v>
      </c>
      <c r="D39" s="39">
        <v>9610</v>
      </c>
      <c r="E39" s="39">
        <v>109</v>
      </c>
    </row>
    <row r="40" spans="2:17" ht="12.9" customHeight="1" x14ac:dyDescent="0.2">
      <c r="B40" s="30" t="s">
        <v>9</v>
      </c>
      <c r="C40" s="30" t="s">
        <v>23</v>
      </c>
      <c r="D40" s="39">
        <v>559030</v>
      </c>
      <c r="E40" s="39">
        <v>49606</v>
      </c>
    </row>
    <row r="41" spans="2:17" ht="12.9" customHeight="1" x14ac:dyDescent="0.2">
      <c r="B41" s="30" t="s">
        <v>10</v>
      </c>
      <c r="C41" s="30" t="s">
        <v>24</v>
      </c>
      <c r="D41" s="39">
        <v>427319</v>
      </c>
      <c r="E41" s="39">
        <v>434280</v>
      </c>
    </row>
    <row r="42" spans="2:17" ht="12.9" customHeight="1" x14ac:dyDescent="0.2">
      <c r="B42" s="30" t="s">
        <v>11</v>
      </c>
      <c r="C42" s="30" t="s">
        <v>25</v>
      </c>
      <c r="D42" s="39">
        <v>242205</v>
      </c>
      <c r="E42" s="39">
        <v>279528</v>
      </c>
    </row>
    <row r="43" spans="2:17" ht="12.9" customHeight="1" x14ac:dyDescent="0.2">
      <c r="B43" s="30" t="s">
        <v>12</v>
      </c>
      <c r="C43" s="30" t="s">
        <v>26</v>
      </c>
      <c r="D43" s="39">
        <v>801196</v>
      </c>
      <c r="E43" s="39">
        <v>742095</v>
      </c>
    </row>
    <row r="44" spans="2:17" ht="12.9" customHeight="1" x14ac:dyDescent="0.2">
      <c r="B44" s="30" t="s">
        <v>13</v>
      </c>
      <c r="C44" s="30" t="s">
        <v>27</v>
      </c>
      <c r="D44" s="39">
        <v>2753220</v>
      </c>
      <c r="E44" s="39">
        <v>24913</v>
      </c>
    </row>
    <row r="45" spans="2:17" ht="12.9" customHeight="1" x14ac:dyDescent="0.2">
      <c r="B45" s="30" t="s">
        <v>38</v>
      </c>
      <c r="C45" s="30" t="s">
        <v>39</v>
      </c>
      <c r="D45" s="39">
        <v>11159</v>
      </c>
      <c r="E45" s="39">
        <v>2331</v>
      </c>
    </row>
    <row r="46" spans="2:17" ht="12.9" customHeight="1" x14ac:dyDescent="0.2">
      <c r="B46" s="20" t="s">
        <v>40</v>
      </c>
      <c r="C46" s="20" t="s">
        <v>41</v>
      </c>
      <c r="D46" s="39">
        <v>2227</v>
      </c>
      <c r="E46" s="39">
        <v>1179</v>
      </c>
    </row>
    <row r="47" spans="2:17" ht="12.9" customHeight="1" x14ac:dyDescent="0.2">
      <c r="B47" s="30" t="s">
        <v>14</v>
      </c>
      <c r="C47" s="30" t="s">
        <v>28</v>
      </c>
      <c r="D47" s="39">
        <v>1358340</v>
      </c>
      <c r="E47" s="39">
        <v>713240</v>
      </c>
    </row>
    <row r="48" spans="2:17" ht="12.9" customHeight="1" x14ac:dyDescent="0.2">
      <c r="B48" s="30" t="s">
        <v>15</v>
      </c>
      <c r="C48" s="30" t="s">
        <v>29</v>
      </c>
      <c r="D48" s="39">
        <v>37160</v>
      </c>
      <c r="E48" s="39">
        <v>8304</v>
      </c>
    </row>
    <row r="49" spans="2:5" ht="12.9" customHeight="1" x14ac:dyDescent="0.2">
      <c r="B49" s="65" t="s">
        <v>66</v>
      </c>
      <c r="C49" s="30" t="s">
        <v>67</v>
      </c>
      <c r="D49" s="39"/>
      <c r="E49" s="39">
        <v>10205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2839470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2.8394699999999999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88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89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18.189298000000001</v>
      </c>
    </row>
    <row r="81" spans="2:5" ht="12.9" customHeight="1" x14ac:dyDescent="0.2">
      <c r="B81" s="11" t="s">
        <v>35</v>
      </c>
      <c r="C81" s="11"/>
      <c r="D81" s="11"/>
      <c r="E81" s="19">
        <f>+E51</f>
        <v>2.8394699999999999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613D-0FE7-4762-BD77-2743FA7C6E6C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90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1181310</v>
      </c>
      <c r="E6" s="66">
        <v>689918</v>
      </c>
    </row>
    <row r="7" spans="2:5" ht="12.9" customHeight="1" x14ac:dyDescent="0.2">
      <c r="B7" s="30" t="s">
        <v>3</v>
      </c>
      <c r="C7" s="30" t="s">
        <v>17</v>
      </c>
      <c r="D7" s="66">
        <v>989630</v>
      </c>
      <c r="E7" s="66">
        <v>648957</v>
      </c>
    </row>
    <row r="8" spans="2:5" ht="12.9" customHeight="1" x14ac:dyDescent="0.2">
      <c r="B8" s="30" t="s">
        <v>4</v>
      </c>
      <c r="C8" s="30" t="s">
        <v>18</v>
      </c>
      <c r="D8" s="66">
        <v>1988240</v>
      </c>
      <c r="E8" s="66">
        <v>80272</v>
      </c>
    </row>
    <row r="9" spans="2:5" ht="12.9" customHeight="1" x14ac:dyDescent="0.2">
      <c r="B9" s="30" t="s">
        <v>5</v>
      </c>
      <c r="C9" s="30" t="s">
        <v>19</v>
      </c>
      <c r="D9" s="66">
        <v>303900</v>
      </c>
      <c r="E9" s="66">
        <v>33696</v>
      </c>
    </row>
    <row r="10" spans="2:5" ht="12.9" customHeight="1" x14ac:dyDescent="0.2">
      <c r="B10" s="30" t="s">
        <v>6</v>
      </c>
      <c r="C10" s="30" t="s">
        <v>20</v>
      </c>
      <c r="D10" s="66">
        <v>152475649</v>
      </c>
      <c r="E10" s="66">
        <v>387722</v>
      </c>
    </row>
    <row r="11" spans="2:5" ht="12.9" customHeight="1" x14ac:dyDescent="0.2">
      <c r="B11" s="30" t="s">
        <v>7</v>
      </c>
      <c r="C11" s="30" t="s">
        <v>21</v>
      </c>
      <c r="D11" s="66">
        <v>4979000</v>
      </c>
      <c r="E11" s="66">
        <v>32043</v>
      </c>
    </row>
    <row r="12" spans="2:5" ht="12.9" customHeight="1" x14ac:dyDescent="0.2">
      <c r="B12" s="30" t="s">
        <v>8</v>
      </c>
      <c r="C12" s="30" t="s">
        <v>22</v>
      </c>
      <c r="D12" s="66">
        <v>869750</v>
      </c>
      <c r="E12" s="66">
        <v>69847</v>
      </c>
    </row>
    <row r="13" spans="2:5" ht="12.9" customHeight="1" x14ac:dyDescent="0.2">
      <c r="B13" s="30" t="s">
        <v>36</v>
      </c>
      <c r="C13" s="30" t="s">
        <v>37</v>
      </c>
      <c r="D13" s="66">
        <v>202700</v>
      </c>
      <c r="E13" s="66">
        <v>1637</v>
      </c>
    </row>
    <row r="14" spans="2:5" ht="12.9" customHeight="1" x14ac:dyDescent="0.2">
      <c r="B14" s="30" t="s">
        <v>9</v>
      </c>
      <c r="C14" s="30" t="s">
        <v>23</v>
      </c>
      <c r="D14" s="66">
        <v>2376540</v>
      </c>
      <c r="E14" s="66">
        <v>200591</v>
      </c>
    </row>
    <row r="15" spans="2:5" ht="12.9" customHeight="1" x14ac:dyDescent="0.2">
      <c r="B15" s="30" t="s">
        <v>10</v>
      </c>
      <c r="C15" s="30" t="s">
        <v>24</v>
      </c>
      <c r="D15" s="66">
        <v>5524930</v>
      </c>
      <c r="E15" s="66">
        <v>5511363</v>
      </c>
    </row>
    <row r="16" spans="2:5" ht="12.9" customHeight="1" x14ac:dyDescent="0.2">
      <c r="B16" s="30" t="s">
        <v>11</v>
      </c>
      <c r="C16" s="30" t="s">
        <v>25</v>
      </c>
      <c r="D16" s="66">
        <v>870547</v>
      </c>
      <c r="E16" s="66">
        <v>962132</v>
      </c>
    </row>
    <row r="17" spans="2:17" ht="12.9" customHeight="1" x14ac:dyDescent="0.2">
      <c r="B17" s="30" t="s">
        <v>12</v>
      </c>
      <c r="C17" s="30" t="s">
        <v>26</v>
      </c>
      <c r="D17" s="66">
        <v>16897364</v>
      </c>
      <c r="E17" s="66">
        <v>15123035</v>
      </c>
    </row>
    <row r="18" spans="2:17" ht="12.9" customHeight="1" x14ac:dyDescent="0.2">
      <c r="B18" s="30" t="s">
        <v>13</v>
      </c>
      <c r="C18" s="30" t="s">
        <v>27</v>
      </c>
      <c r="D18" s="66">
        <v>3703645</v>
      </c>
      <c r="E18" s="66">
        <v>27956</v>
      </c>
    </row>
    <row r="19" spans="2:17" ht="12.9" customHeight="1" x14ac:dyDescent="0.2">
      <c r="B19" s="30" t="s">
        <v>38</v>
      </c>
      <c r="C19" s="30" t="s">
        <v>39</v>
      </c>
      <c r="D19" s="66">
        <v>7847</v>
      </c>
      <c r="E19" s="66">
        <v>1324</v>
      </c>
    </row>
    <row r="20" spans="2:17" ht="12.9" customHeight="1" x14ac:dyDescent="0.2">
      <c r="B20" s="30" t="s">
        <v>40</v>
      </c>
      <c r="C20" s="30" t="s">
        <v>41</v>
      </c>
      <c r="D20" s="66">
        <v>3225</v>
      </c>
      <c r="E20" s="66">
        <v>1381</v>
      </c>
    </row>
    <row r="21" spans="2:17" ht="12.9" customHeight="1" x14ac:dyDescent="0.2">
      <c r="B21" s="30" t="s">
        <v>14</v>
      </c>
      <c r="C21" s="30" t="s">
        <v>28</v>
      </c>
      <c r="D21" s="66">
        <v>1597785</v>
      </c>
      <c r="E21" s="66">
        <v>796334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1853070</v>
      </c>
      <c r="E22" s="66">
        <v>394888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70371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25033467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25.033467000000002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91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129485</v>
      </c>
      <c r="E32" s="66">
        <v>78981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84620</v>
      </c>
      <c r="E33" s="66">
        <v>57373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584250</v>
      </c>
      <c r="E34" s="66">
        <v>25431</v>
      </c>
    </row>
    <row r="35" spans="2:17" ht="12.9" customHeight="1" x14ac:dyDescent="0.2">
      <c r="B35" s="30" t="s">
        <v>5</v>
      </c>
      <c r="C35" s="30" t="s">
        <v>19</v>
      </c>
      <c r="D35" s="66">
        <v>543900</v>
      </c>
      <c r="E35" s="66">
        <v>71107</v>
      </c>
    </row>
    <row r="36" spans="2:17" ht="12.9" customHeight="1" x14ac:dyDescent="0.2">
      <c r="B36" s="30" t="s">
        <v>6</v>
      </c>
      <c r="C36" s="30" t="s">
        <v>20</v>
      </c>
      <c r="D36" s="66">
        <v>132136459</v>
      </c>
      <c r="E36" s="66">
        <v>346886</v>
      </c>
    </row>
    <row r="37" spans="2:17" ht="12.9" customHeight="1" x14ac:dyDescent="0.2">
      <c r="B37" s="30" t="s">
        <v>7</v>
      </c>
      <c r="C37" s="30" t="s">
        <v>21</v>
      </c>
      <c r="D37" s="66">
        <v>978000</v>
      </c>
      <c r="E37" s="66">
        <v>6787</v>
      </c>
    </row>
    <row r="38" spans="2:17" ht="12.9" customHeight="1" x14ac:dyDescent="0.2">
      <c r="B38" s="30" t="s">
        <v>8</v>
      </c>
      <c r="C38" s="30" t="s">
        <v>22</v>
      </c>
      <c r="D38" s="66">
        <v>438890</v>
      </c>
      <c r="E38" s="66">
        <v>37995</v>
      </c>
    </row>
    <row r="39" spans="2:17" ht="12.9" customHeight="1" x14ac:dyDescent="0.2">
      <c r="B39" s="30" t="s">
        <v>36</v>
      </c>
      <c r="C39" s="30" t="s">
        <v>37</v>
      </c>
      <c r="D39" s="66">
        <v>8560</v>
      </c>
      <c r="E39" s="66">
        <v>101</v>
      </c>
    </row>
    <row r="40" spans="2:17" ht="12.9" customHeight="1" x14ac:dyDescent="0.2">
      <c r="B40" s="30" t="s">
        <v>9</v>
      </c>
      <c r="C40" s="30" t="s">
        <v>23</v>
      </c>
      <c r="D40" s="66">
        <v>471830</v>
      </c>
      <c r="E40" s="66">
        <v>41782</v>
      </c>
    </row>
    <row r="41" spans="2:17" ht="12.9" customHeight="1" x14ac:dyDescent="0.2">
      <c r="B41" s="30" t="s">
        <v>10</v>
      </c>
      <c r="C41" s="30" t="s">
        <v>24</v>
      </c>
      <c r="D41" s="66">
        <v>345442</v>
      </c>
      <c r="E41" s="66">
        <v>354384</v>
      </c>
    </row>
    <row r="42" spans="2:17" ht="12.9" customHeight="1" x14ac:dyDescent="0.2">
      <c r="B42" s="30" t="s">
        <v>11</v>
      </c>
      <c r="C42" s="30" t="s">
        <v>25</v>
      </c>
      <c r="D42" s="66">
        <v>261321</v>
      </c>
      <c r="E42" s="66">
        <v>303127</v>
      </c>
    </row>
    <row r="43" spans="2:17" ht="12.9" customHeight="1" x14ac:dyDescent="0.2">
      <c r="B43" s="30" t="s">
        <v>12</v>
      </c>
      <c r="C43" s="30" t="s">
        <v>26</v>
      </c>
      <c r="D43" s="66">
        <v>741367</v>
      </c>
      <c r="E43" s="66">
        <v>690294</v>
      </c>
    </row>
    <row r="44" spans="2:17" ht="12.9" customHeight="1" x14ac:dyDescent="0.2">
      <c r="B44" s="30" t="s">
        <v>13</v>
      </c>
      <c r="C44" s="30" t="s">
        <v>27</v>
      </c>
      <c r="D44" s="66">
        <v>2784435</v>
      </c>
      <c r="E44" s="66">
        <v>25141</v>
      </c>
    </row>
    <row r="45" spans="2:17" ht="12.9" customHeight="1" x14ac:dyDescent="0.2">
      <c r="B45" s="30" t="s">
        <v>38</v>
      </c>
      <c r="C45" s="30" t="s">
        <v>39</v>
      </c>
      <c r="D45" s="66">
        <v>20015</v>
      </c>
      <c r="E45" s="66">
        <v>4120</v>
      </c>
    </row>
    <row r="46" spans="2:17" ht="12.9" customHeight="1" x14ac:dyDescent="0.2">
      <c r="B46" s="20" t="s">
        <v>40</v>
      </c>
      <c r="C46" s="20" t="s">
        <v>41</v>
      </c>
      <c r="D46" s="66">
        <v>1485</v>
      </c>
      <c r="E46" s="66">
        <v>785</v>
      </c>
    </row>
    <row r="47" spans="2:17" ht="12.9" customHeight="1" x14ac:dyDescent="0.2">
      <c r="B47" s="30" t="s">
        <v>14</v>
      </c>
      <c r="C47" s="30" t="s">
        <v>28</v>
      </c>
      <c r="D47" s="66">
        <v>1305052</v>
      </c>
      <c r="E47" s="66">
        <v>682968</v>
      </c>
    </row>
    <row r="48" spans="2:17" ht="12.9" customHeight="1" x14ac:dyDescent="0.2">
      <c r="B48" s="30" t="s">
        <v>15</v>
      </c>
      <c r="C48" s="30" t="s">
        <v>29</v>
      </c>
      <c r="D48" s="66">
        <v>62280</v>
      </c>
      <c r="E48" s="66">
        <v>14189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17642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2759093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2.759093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92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93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25.033467000000002</v>
      </c>
    </row>
    <row r="81" spans="2:5" ht="12.9" customHeight="1" x14ac:dyDescent="0.2">
      <c r="B81" s="11" t="s">
        <v>35</v>
      </c>
      <c r="C81" s="11"/>
      <c r="D81" s="11"/>
      <c r="E81" s="19">
        <f>+E51</f>
        <v>2.759093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3DD6-B57A-4509-97C7-971F7219962B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94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2132805</v>
      </c>
      <c r="E6" s="66">
        <v>1254084</v>
      </c>
    </row>
    <row r="7" spans="2:5" ht="12.9" customHeight="1" x14ac:dyDescent="0.2">
      <c r="B7" s="30" t="s">
        <v>3</v>
      </c>
      <c r="C7" s="30" t="s">
        <v>17</v>
      </c>
      <c r="D7" s="66">
        <v>1674205</v>
      </c>
      <c r="E7" s="66">
        <v>1120171</v>
      </c>
    </row>
    <row r="8" spans="2:5" ht="12.9" customHeight="1" x14ac:dyDescent="0.2">
      <c r="B8" s="30" t="s">
        <v>4</v>
      </c>
      <c r="C8" s="30" t="s">
        <v>18</v>
      </c>
      <c r="D8" s="66">
        <v>5799599</v>
      </c>
      <c r="E8" s="66">
        <v>232830</v>
      </c>
    </row>
    <row r="9" spans="2:5" ht="12.9" customHeight="1" x14ac:dyDescent="0.2">
      <c r="B9" s="30" t="s">
        <v>5</v>
      </c>
      <c r="C9" s="30" t="s">
        <v>19</v>
      </c>
      <c r="D9" s="66">
        <v>1041050</v>
      </c>
      <c r="E9" s="66">
        <v>127362</v>
      </c>
    </row>
    <row r="10" spans="2:5" ht="12.9" customHeight="1" x14ac:dyDescent="0.2">
      <c r="B10" s="30" t="s">
        <v>6</v>
      </c>
      <c r="C10" s="30" t="s">
        <v>20</v>
      </c>
      <c r="D10" s="66">
        <v>179158645</v>
      </c>
      <c r="E10" s="66">
        <v>454952</v>
      </c>
    </row>
    <row r="11" spans="2:5" ht="12.9" customHeight="1" x14ac:dyDescent="0.2">
      <c r="B11" s="30" t="s">
        <v>7</v>
      </c>
      <c r="C11" s="30" t="s">
        <v>21</v>
      </c>
      <c r="D11" s="66">
        <v>4512000</v>
      </c>
      <c r="E11" s="66">
        <v>26996</v>
      </c>
    </row>
    <row r="12" spans="2:5" ht="12.9" customHeight="1" x14ac:dyDescent="0.2">
      <c r="B12" s="30" t="s">
        <v>8</v>
      </c>
      <c r="C12" s="30" t="s">
        <v>22</v>
      </c>
      <c r="D12" s="66">
        <v>2811650</v>
      </c>
      <c r="E12" s="66">
        <v>223427</v>
      </c>
    </row>
    <row r="13" spans="2:5" ht="12.9" customHeight="1" x14ac:dyDescent="0.2">
      <c r="B13" s="30" t="s">
        <v>36</v>
      </c>
      <c r="C13" s="30" t="s">
        <v>37</v>
      </c>
      <c r="D13" s="66">
        <v>281700</v>
      </c>
      <c r="E13" s="66">
        <v>2164</v>
      </c>
    </row>
    <row r="14" spans="2:5" ht="12.9" customHeight="1" x14ac:dyDescent="0.2">
      <c r="B14" s="30" t="s">
        <v>9</v>
      </c>
      <c r="C14" s="30" t="s">
        <v>23</v>
      </c>
      <c r="D14" s="66">
        <v>19016760</v>
      </c>
      <c r="E14" s="66">
        <v>1582900</v>
      </c>
    </row>
    <row r="15" spans="2:5" ht="12.9" customHeight="1" x14ac:dyDescent="0.2">
      <c r="B15" s="30" t="s">
        <v>10</v>
      </c>
      <c r="C15" s="30" t="s">
        <v>24</v>
      </c>
      <c r="D15" s="66">
        <v>5170140</v>
      </c>
      <c r="E15" s="66">
        <v>5154884</v>
      </c>
    </row>
    <row r="16" spans="2:5" ht="12.9" customHeight="1" x14ac:dyDescent="0.2">
      <c r="B16" s="30" t="s">
        <v>11</v>
      </c>
      <c r="C16" s="30" t="s">
        <v>25</v>
      </c>
      <c r="D16" s="66">
        <v>1133925</v>
      </c>
      <c r="E16" s="66">
        <v>1266455</v>
      </c>
    </row>
    <row r="17" spans="2:17" ht="12.9" customHeight="1" x14ac:dyDescent="0.2">
      <c r="B17" s="30" t="s">
        <v>12</v>
      </c>
      <c r="C17" s="30" t="s">
        <v>26</v>
      </c>
      <c r="D17" s="66">
        <v>14993646</v>
      </c>
      <c r="E17" s="66">
        <v>13379491</v>
      </c>
    </row>
    <row r="18" spans="2:17" ht="12.9" customHeight="1" x14ac:dyDescent="0.2">
      <c r="B18" s="30" t="s">
        <v>13</v>
      </c>
      <c r="C18" s="30" t="s">
        <v>27</v>
      </c>
      <c r="D18" s="66">
        <v>3094000</v>
      </c>
      <c r="E18" s="66">
        <v>23674</v>
      </c>
    </row>
    <row r="19" spans="2:17" ht="12.9" customHeight="1" x14ac:dyDescent="0.2">
      <c r="B19" s="30" t="s">
        <v>38</v>
      </c>
      <c r="C19" s="30" t="s">
        <v>39</v>
      </c>
      <c r="D19" s="66">
        <v>9029</v>
      </c>
      <c r="E19" s="66">
        <v>1523</v>
      </c>
    </row>
    <row r="20" spans="2:17" ht="12.9" customHeight="1" x14ac:dyDescent="0.2">
      <c r="B20" s="30" t="s">
        <v>40</v>
      </c>
      <c r="C20" s="30" t="s">
        <v>41</v>
      </c>
      <c r="D20" s="66">
        <v>7925</v>
      </c>
      <c r="E20" s="66">
        <v>3568</v>
      </c>
    </row>
    <row r="21" spans="2:17" ht="12.9" customHeight="1" x14ac:dyDescent="0.2">
      <c r="B21" s="30" t="s">
        <v>14</v>
      </c>
      <c r="C21" s="30" t="s">
        <v>28</v>
      </c>
      <c r="D21" s="66">
        <v>1659027</v>
      </c>
      <c r="E21" s="66">
        <v>822567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733880</v>
      </c>
      <c r="E22" s="66">
        <v>150778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30840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25858666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25.858665999999999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95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143695</v>
      </c>
      <c r="E32" s="66">
        <v>88136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154900</v>
      </c>
      <c r="E33" s="66">
        <v>107493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734099</v>
      </c>
      <c r="E34" s="66">
        <v>31537</v>
      </c>
    </row>
    <row r="35" spans="2:17" ht="12.9" customHeight="1" x14ac:dyDescent="0.2">
      <c r="B35" s="30" t="s">
        <v>5</v>
      </c>
      <c r="C35" s="30" t="s">
        <v>19</v>
      </c>
      <c r="D35" s="66">
        <v>1011800</v>
      </c>
      <c r="E35" s="66">
        <v>130752</v>
      </c>
    </row>
    <row r="36" spans="2:17" ht="12.9" customHeight="1" x14ac:dyDescent="0.2">
      <c r="B36" s="30" t="s">
        <v>6</v>
      </c>
      <c r="C36" s="30" t="s">
        <v>20</v>
      </c>
      <c r="D36" s="66">
        <v>136176115</v>
      </c>
      <c r="E36" s="66">
        <v>358694</v>
      </c>
    </row>
    <row r="37" spans="2:17" ht="12.9" customHeight="1" x14ac:dyDescent="0.2">
      <c r="B37" s="30" t="s">
        <v>7</v>
      </c>
      <c r="C37" s="30" t="s">
        <v>21</v>
      </c>
      <c r="D37" s="66">
        <v>1528000</v>
      </c>
      <c r="E37" s="66">
        <v>10255</v>
      </c>
    </row>
    <row r="38" spans="2:17" ht="12.9" customHeight="1" x14ac:dyDescent="0.2">
      <c r="B38" s="30" t="s">
        <v>8</v>
      </c>
      <c r="C38" s="30" t="s">
        <v>22</v>
      </c>
      <c r="D38" s="66">
        <v>140450</v>
      </c>
      <c r="E38" s="66">
        <v>11367</v>
      </c>
    </row>
    <row r="39" spans="2:17" ht="12.9" customHeight="1" x14ac:dyDescent="0.2">
      <c r="B39" s="30" t="s">
        <v>36</v>
      </c>
      <c r="C39" s="30" t="s">
        <v>37</v>
      </c>
      <c r="D39" s="66">
        <v>96400</v>
      </c>
      <c r="E39" s="66">
        <v>1012</v>
      </c>
    </row>
    <row r="40" spans="2:17" ht="12.9" customHeight="1" x14ac:dyDescent="0.2">
      <c r="B40" s="30" t="s">
        <v>9</v>
      </c>
      <c r="C40" s="30" t="s">
        <v>23</v>
      </c>
      <c r="D40" s="66">
        <v>322670</v>
      </c>
      <c r="E40" s="66">
        <v>27037</v>
      </c>
    </row>
    <row r="41" spans="2:17" ht="12.9" customHeight="1" x14ac:dyDescent="0.2">
      <c r="B41" s="30" t="s">
        <v>10</v>
      </c>
      <c r="C41" s="30" t="s">
        <v>24</v>
      </c>
      <c r="D41" s="66">
        <v>466390</v>
      </c>
      <c r="E41" s="66">
        <v>480089</v>
      </c>
    </row>
    <row r="42" spans="2:17" ht="12.9" customHeight="1" x14ac:dyDescent="0.2">
      <c r="B42" s="30" t="s">
        <v>11</v>
      </c>
      <c r="C42" s="30" t="s">
        <v>25</v>
      </c>
      <c r="D42" s="66">
        <v>242240</v>
      </c>
      <c r="E42" s="66">
        <v>286274</v>
      </c>
    </row>
    <row r="43" spans="2:17" ht="12.9" customHeight="1" x14ac:dyDescent="0.2">
      <c r="B43" s="30" t="s">
        <v>12</v>
      </c>
      <c r="C43" s="30" t="s">
        <v>26</v>
      </c>
      <c r="D43" s="66">
        <v>1035949</v>
      </c>
      <c r="E43" s="66">
        <v>968846</v>
      </c>
    </row>
    <row r="44" spans="2:17" ht="12.9" customHeight="1" x14ac:dyDescent="0.2">
      <c r="B44" s="30" t="s">
        <v>13</v>
      </c>
      <c r="C44" s="30" t="s">
        <v>27</v>
      </c>
      <c r="D44" s="66">
        <v>2513650</v>
      </c>
      <c r="E44" s="66">
        <v>22832</v>
      </c>
    </row>
    <row r="45" spans="2:17" ht="12.9" customHeight="1" x14ac:dyDescent="0.2">
      <c r="B45" s="30" t="s">
        <v>38</v>
      </c>
      <c r="C45" s="30" t="s">
        <v>39</v>
      </c>
      <c r="D45" s="66">
        <v>66221</v>
      </c>
      <c r="E45" s="66">
        <v>13293</v>
      </c>
    </row>
    <row r="46" spans="2:17" ht="12.9" customHeight="1" x14ac:dyDescent="0.2">
      <c r="B46" s="20" t="s">
        <v>40</v>
      </c>
      <c r="C46" s="20" t="s">
        <v>41</v>
      </c>
      <c r="D46" s="66">
        <v>33117</v>
      </c>
      <c r="E46" s="66">
        <v>16898</v>
      </c>
    </row>
    <row r="47" spans="2:17" ht="12.9" customHeight="1" x14ac:dyDescent="0.2">
      <c r="B47" s="30" t="s">
        <v>14</v>
      </c>
      <c r="C47" s="30" t="s">
        <v>28</v>
      </c>
      <c r="D47" s="66">
        <v>1371929</v>
      </c>
      <c r="E47" s="66">
        <v>717322</v>
      </c>
    </row>
    <row r="48" spans="2:17" ht="12.9" customHeight="1" x14ac:dyDescent="0.2">
      <c r="B48" s="30" t="s">
        <v>15</v>
      </c>
      <c r="C48" s="30" t="s">
        <v>29</v>
      </c>
      <c r="D48" s="66">
        <v>71420</v>
      </c>
      <c r="E48" s="66">
        <v>16214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18250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3306301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3.3063009999999999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96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97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25.858665999999999</v>
      </c>
    </row>
    <row r="81" spans="2:5" ht="12.9" customHeight="1" x14ac:dyDescent="0.2">
      <c r="B81" s="11" t="s">
        <v>35</v>
      </c>
      <c r="C81" s="11"/>
      <c r="D81" s="11"/>
      <c r="E81" s="19">
        <f>+E51</f>
        <v>3.3063009999999999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5698-B033-4884-AC0D-EC634376342A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98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3139816</v>
      </c>
      <c r="E6" s="66">
        <v>1809232</v>
      </c>
    </row>
    <row r="7" spans="2:5" ht="12.9" customHeight="1" x14ac:dyDescent="0.2">
      <c r="B7" s="30" t="s">
        <v>3</v>
      </c>
      <c r="C7" s="30" t="s">
        <v>17</v>
      </c>
      <c r="D7" s="66">
        <v>1731355</v>
      </c>
      <c r="E7" s="66">
        <v>1131007</v>
      </c>
    </row>
    <row r="8" spans="2:5" ht="12.9" customHeight="1" x14ac:dyDescent="0.2">
      <c r="B8" s="30" t="s">
        <v>4</v>
      </c>
      <c r="C8" s="30" t="s">
        <v>18</v>
      </c>
      <c r="D8" s="66">
        <v>6026274</v>
      </c>
      <c r="E8" s="66">
        <v>231727</v>
      </c>
    </row>
    <row r="9" spans="2:5" ht="12.9" customHeight="1" x14ac:dyDescent="0.2">
      <c r="B9" s="30" t="s">
        <v>5</v>
      </c>
      <c r="C9" s="30" t="s">
        <v>19</v>
      </c>
      <c r="D9" s="66">
        <v>1723360</v>
      </c>
      <c r="E9" s="66">
        <v>194980</v>
      </c>
    </row>
    <row r="10" spans="2:5" ht="12.9" customHeight="1" x14ac:dyDescent="0.2">
      <c r="B10" s="30" t="s">
        <v>6</v>
      </c>
      <c r="C10" s="30" t="s">
        <v>20</v>
      </c>
      <c r="D10" s="66">
        <v>221586622</v>
      </c>
      <c r="E10" s="66">
        <v>548758</v>
      </c>
    </row>
    <row r="11" spans="2:5" ht="12.9" customHeight="1" x14ac:dyDescent="0.2">
      <c r="B11" s="30" t="s">
        <v>7</v>
      </c>
      <c r="C11" s="30" t="s">
        <v>21</v>
      </c>
      <c r="D11" s="66">
        <v>3433000</v>
      </c>
      <c r="E11" s="66">
        <v>20022</v>
      </c>
    </row>
    <row r="12" spans="2:5" ht="12.9" customHeight="1" x14ac:dyDescent="0.2">
      <c r="B12" s="30" t="s">
        <v>8</v>
      </c>
      <c r="C12" s="30" t="s">
        <v>22</v>
      </c>
      <c r="D12" s="66">
        <v>946950</v>
      </c>
      <c r="E12" s="66">
        <v>70194</v>
      </c>
    </row>
    <row r="13" spans="2:5" ht="12.9" customHeight="1" x14ac:dyDescent="0.2">
      <c r="B13" s="30" t="s">
        <v>36</v>
      </c>
      <c r="C13" s="30" t="s">
        <v>37</v>
      </c>
      <c r="D13" s="66">
        <v>470420</v>
      </c>
      <c r="E13" s="66">
        <v>3482</v>
      </c>
    </row>
    <row r="14" spans="2:5" ht="12.9" customHeight="1" x14ac:dyDescent="0.2">
      <c r="B14" s="30" t="s">
        <v>9</v>
      </c>
      <c r="C14" s="30" t="s">
        <v>23</v>
      </c>
      <c r="D14" s="66">
        <v>1889660</v>
      </c>
      <c r="E14" s="66">
        <v>141193</v>
      </c>
    </row>
    <row r="15" spans="2:5" ht="12.9" customHeight="1" x14ac:dyDescent="0.2">
      <c r="B15" s="30" t="s">
        <v>10</v>
      </c>
      <c r="C15" s="30" t="s">
        <v>24</v>
      </c>
      <c r="D15" s="66">
        <v>4720154</v>
      </c>
      <c r="E15" s="66">
        <v>4719481</v>
      </c>
    </row>
    <row r="16" spans="2:5" ht="12.9" customHeight="1" x14ac:dyDescent="0.2">
      <c r="B16" s="30" t="s">
        <v>11</v>
      </c>
      <c r="C16" s="30" t="s">
        <v>25</v>
      </c>
      <c r="D16" s="66">
        <v>1222221</v>
      </c>
      <c r="E16" s="66">
        <v>1355636</v>
      </c>
    </row>
    <row r="17" spans="2:17" ht="12.9" customHeight="1" x14ac:dyDescent="0.2">
      <c r="B17" s="30" t="s">
        <v>12</v>
      </c>
      <c r="C17" s="30" t="s">
        <v>26</v>
      </c>
      <c r="D17" s="66">
        <v>15555512</v>
      </c>
      <c r="E17" s="66">
        <v>13537795</v>
      </c>
    </row>
    <row r="18" spans="2:17" ht="12.9" customHeight="1" x14ac:dyDescent="0.2">
      <c r="B18" s="30" t="s">
        <v>13</v>
      </c>
      <c r="C18" s="30" t="s">
        <v>27</v>
      </c>
      <c r="D18" s="66">
        <v>3471780</v>
      </c>
      <c r="E18" s="66">
        <v>25923</v>
      </c>
    </row>
    <row r="19" spans="2:17" ht="12.9" customHeight="1" x14ac:dyDescent="0.2">
      <c r="B19" s="30" t="s">
        <v>38</v>
      </c>
      <c r="C19" s="30" t="s">
        <v>39</v>
      </c>
      <c r="D19" s="66">
        <v>21482</v>
      </c>
      <c r="E19" s="66">
        <v>3594</v>
      </c>
    </row>
    <row r="20" spans="2:17" ht="12.9" customHeight="1" x14ac:dyDescent="0.2">
      <c r="B20" s="30" t="s">
        <v>40</v>
      </c>
      <c r="C20" s="30" t="s">
        <v>41</v>
      </c>
      <c r="D20" s="66">
        <v>1400</v>
      </c>
      <c r="E20" s="66">
        <v>599</v>
      </c>
    </row>
    <row r="21" spans="2:17" ht="12.9" customHeight="1" x14ac:dyDescent="0.2">
      <c r="B21" s="30" t="s">
        <v>14</v>
      </c>
      <c r="C21" s="30" t="s">
        <v>28</v>
      </c>
      <c r="D21" s="66">
        <v>2075473</v>
      </c>
      <c r="E21" s="66">
        <v>1026903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1281839</v>
      </c>
      <c r="E22" s="66">
        <v>262853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33416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25116795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25.116795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99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267078</v>
      </c>
      <c r="E32" s="66">
        <v>161593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167320</v>
      </c>
      <c r="E33" s="66">
        <v>115186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904424</v>
      </c>
      <c r="E34" s="66">
        <v>37628</v>
      </c>
    </row>
    <row r="35" spans="2:17" ht="12.9" customHeight="1" x14ac:dyDescent="0.2">
      <c r="B35" s="30" t="s">
        <v>5</v>
      </c>
      <c r="C35" s="30" t="s">
        <v>19</v>
      </c>
      <c r="D35" s="66">
        <v>1201300</v>
      </c>
      <c r="E35" s="66">
        <v>160302</v>
      </c>
    </row>
    <row r="36" spans="2:17" ht="12.9" customHeight="1" x14ac:dyDescent="0.2">
      <c r="B36" s="30" t="s">
        <v>6</v>
      </c>
      <c r="C36" s="30" t="s">
        <v>20</v>
      </c>
      <c r="D36" s="66">
        <v>141366557</v>
      </c>
      <c r="E36" s="66">
        <v>364533</v>
      </c>
    </row>
    <row r="37" spans="2:17" ht="12.9" customHeight="1" x14ac:dyDescent="0.2">
      <c r="B37" s="30" t="s">
        <v>7</v>
      </c>
      <c r="C37" s="30" t="s">
        <v>21</v>
      </c>
      <c r="D37" s="66">
        <v>1774000</v>
      </c>
      <c r="E37" s="66">
        <v>11712</v>
      </c>
    </row>
    <row r="38" spans="2:17" ht="12.9" customHeight="1" x14ac:dyDescent="0.2">
      <c r="B38" s="30" t="s">
        <v>8</v>
      </c>
      <c r="C38" s="30" t="s">
        <v>22</v>
      </c>
      <c r="D38" s="66">
        <v>987700</v>
      </c>
      <c r="E38" s="66">
        <v>87245</v>
      </c>
    </row>
    <row r="39" spans="2:17" ht="12.9" customHeight="1" x14ac:dyDescent="0.2">
      <c r="B39" s="30" t="s">
        <v>36</v>
      </c>
      <c r="C39" s="30" t="s">
        <v>37</v>
      </c>
      <c r="D39" s="66">
        <v>52210</v>
      </c>
      <c r="E39" s="66">
        <v>513</v>
      </c>
    </row>
    <row r="40" spans="2:17" ht="12.9" customHeight="1" x14ac:dyDescent="0.2">
      <c r="B40" s="30" t="s">
        <v>9</v>
      </c>
      <c r="C40" s="30" t="s">
        <v>23</v>
      </c>
      <c r="D40" s="66">
        <v>1234330</v>
      </c>
      <c r="E40" s="66">
        <v>106054</v>
      </c>
    </row>
    <row r="41" spans="2:17" ht="12.9" customHeight="1" x14ac:dyDescent="0.2">
      <c r="B41" s="30" t="s">
        <v>10</v>
      </c>
      <c r="C41" s="30" t="s">
        <v>24</v>
      </c>
      <c r="D41" s="66">
        <v>430160</v>
      </c>
      <c r="E41" s="66">
        <v>445478</v>
      </c>
    </row>
    <row r="42" spans="2:17" ht="12.9" customHeight="1" x14ac:dyDescent="0.2">
      <c r="B42" s="30" t="s">
        <v>11</v>
      </c>
      <c r="C42" s="30" t="s">
        <v>25</v>
      </c>
      <c r="D42" s="66">
        <v>263556</v>
      </c>
      <c r="E42" s="66">
        <v>311075</v>
      </c>
    </row>
    <row r="43" spans="2:17" ht="12.9" customHeight="1" x14ac:dyDescent="0.2">
      <c r="B43" s="30" t="s">
        <v>12</v>
      </c>
      <c r="C43" s="30" t="s">
        <v>26</v>
      </c>
      <c r="D43" s="66">
        <v>1252118</v>
      </c>
      <c r="E43" s="66">
        <v>1143251</v>
      </c>
    </row>
    <row r="44" spans="2:17" ht="12.9" customHeight="1" x14ac:dyDescent="0.2">
      <c r="B44" s="30" t="s">
        <v>13</v>
      </c>
      <c r="C44" s="30" t="s">
        <v>27</v>
      </c>
      <c r="D44" s="66">
        <v>2639330</v>
      </c>
      <c r="E44" s="66">
        <v>24112</v>
      </c>
    </row>
    <row r="45" spans="2:17" ht="12.9" customHeight="1" x14ac:dyDescent="0.2">
      <c r="B45" s="30" t="s">
        <v>38</v>
      </c>
      <c r="C45" s="30" t="s">
        <v>39</v>
      </c>
      <c r="D45" s="66">
        <v>9343</v>
      </c>
      <c r="E45" s="66">
        <v>1939</v>
      </c>
    </row>
    <row r="46" spans="2:17" ht="12.9" customHeight="1" x14ac:dyDescent="0.2">
      <c r="B46" s="20" t="s">
        <v>40</v>
      </c>
      <c r="C46" s="20" t="s">
        <v>41</v>
      </c>
      <c r="D46" s="66">
        <v>3770</v>
      </c>
      <c r="E46" s="66">
        <v>1991</v>
      </c>
    </row>
    <row r="47" spans="2:17" ht="12.9" customHeight="1" x14ac:dyDescent="0.2">
      <c r="B47" s="30" t="s">
        <v>14</v>
      </c>
      <c r="C47" s="30" t="s">
        <v>28</v>
      </c>
      <c r="D47" s="66">
        <v>1526010</v>
      </c>
      <c r="E47" s="66">
        <v>796658</v>
      </c>
    </row>
    <row r="48" spans="2:17" ht="12.9" customHeight="1" x14ac:dyDescent="0.2">
      <c r="B48" s="30" t="s">
        <v>15</v>
      </c>
      <c r="C48" s="30" t="s">
        <v>29</v>
      </c>
      <c r="D48" s="66">
        <v>110059</v>
      </c>
      <c r="E48" s="66">
        <v>24534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23784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3817588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3.8175880000000002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100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101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25.116795</v>
      </c>
    </row>
    <row r="81" spans="2:5" ht="12.9" customHeight="1" x14ac:dyDescent="0.2">
      <c r="B81" s="11" t="s">
        <v>35</v>
      </c>
      <c r="C81" s="11"/>
      <c r="D81" s="11"/>
      <c r="E81" s="19">
        <f>+E51</f>
        <v>3.8175880000000002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1A75-6C4F-4ACB-A725-CD5B6915BC3E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3" customWidth="1"/>
    <col min="2" max="2" width="10.28515625" style="33" customWidth="1"/>
    <col min="3" max="3" width="10.85546875" style="33" customWidth="1"/>
    <col min="4" max="4" width="13.85546875" style="33" customWidth="1"/>
    <col min="5" max="5" width="14.140625" style="33" customWidth="1"/>
    <col min="6" max="6" width="10.28515625" style="33" customWidth="1"/>
    <col min="7" max="7" width="11.42578125" style="33" customWidth="1"/>
    <col min="8" max="9" width="17.85546875" style="33" customWidth="1"/>
    <col min="10" max="16384" width="9.28515625" style="33"/>
  </cols>
  <sheetData>
    <row r="2" spans="2:5" ht="12.9" customHeight="1" x14ac:dyDescent="0.3">
      <c r="B2" s="29" t="s">
        <v>102</v>
      </c>
      <c r="C2" s="28"/>
      <c r="D2" s="42"/>
      <c r="E2" s="42"/>
    </row>
    <row r="3" spans="2:5" ht="12.9" customHeight="1" x14ac:dyDescent="0.2">
      <c r="B3" s="35"/>
      <c r="C3" s="42"/>
      <c r="D3" s="42"/>
      <c r="E3" s="42"/>
    </row>
    <row r="4" spans="2:5" ht="22.5" customHeight="1" x14ac:dyDescent="0.2">
      <c r="B4" s="69" t="s">
        <v>54</v>
      </c>
      <c r="C4" s="69"/>
      <c r="D4" s="69" t="s">
        <v>55</v>
      </c>
      <c r="E4" s="69"/>
    </row>
    <row r="5" spans="2:5" ht="20.399999999999999" x14ac:dyDescent="0.2">
      <c r="B5" s="36" t="s">
        <v>0</v>
      </c>
      <c r="C5" s="36" t="s">
        <v>1</v>
      </c>
      <c r="D5" s="36" t="s">
        <v>56</v>
      </c>
      <c r="E5" s="36" t="s">
        <v>64</v>
      </c>
    </row>
    <row r="6" spans="2:5" ht="12.9" customHeight="1" x14ac:dyDescent="0.2">
      <c r="B6" s="30" t="s">
        <v>2</v>
      </c>
      <c r="C6" s="30" t="s">
        <v>16</v>
      </c>
      <c r="D6" s="66">
        <v>2573975</v>
      </c>
      <c r="E6" s="66">
        <v>1449096</v>
      </c>
    </row>
    <row r="7" spans="2:5" ht="12.9" customHeight="1" x14ac:dyDescent="0.2">
      <c r="B7" s="30" t="s">
        <v>3</v>
      </c>
      <c r="C7" s="30" t="s">
        <v>17</v>
      </c>
      <c r="D7" s="66">
        <v>1746623</v>
      </c>
      <c r="E7" s="66">
        <v>1126626</v>
      </c>
    </row>
    <row r="8" spans="2:5" ht="12.9" customHeight="1" x14ac:dyDescent="0.2">
      <c r="B8" s="30" t="s">
        <v>4</v>
      </c>
      <c r="C8" s="30" t="s">
        <v>18</v>
      </c>
      <c r="D8" s="66">
        <v>5990950</v>
      </c>
      <c r="E8" s="66">
        <v>236886</v>
      </c>
    </row>
    <row r="9" spans="2:5" ht="12.9" customHeight="1" x14ac:dyDescent="0.2">
      <c r="B9" s="30" t="s">
        <v>5</v>
      </c>
      <c r="C9" s="30" t="s">
        <v>19</v>
      </c>
      <c r="D9" s="66">
        <v>263050</v>
      </c>
      <c r="E9" s="66">
        <v>30807</v>
      </c>
    </row>
    <row r="10" spans="2:5" ht="12.9" customHeight="1" x14ac:dyDescent="0.2">
      <c r="B10" s="30" t="s">
        <v>6</v>
      </c>
      <c r="C10" s="30" t="s">
        <v>20</v>
      </c>
      <c r="D10" s="66">
        <v>226338833</v>
      </c>
      <c r="E10" s="66">
        <v>548956</v>
      </c>
    </row>
    <row r="11" spans="2:5" ht="12.9" customHeight="1" x14ac:dyDescent="0.2">
      <c r="B11" s="30" t="s">
        <v>7</v>
      </c>
      <c r="C11" s="30" t="s">
        <v>21</v>
      </c>
      <c r="D11" s="66">
        <v>4587000</v>
      </c>
      <c r="E11" s="66">
        <v>26410</v>
      </c>
    </row>
    <row r="12" spans="2:5" ht="12.9" customHeight="1" x14ac:dyDescent="0.2">
      <c r="B12" s="30" t="s">
        <v>8</v>
      </c>
      <c r="C12" s="30" t="s">
        <v>22</v>
      </c>
      <c r="D12" s="66">
        <v>594200</v>
      </c>
      <c r="E12" s="66">
        <v>44934</v>
      </c>
    </row>
    <row r="13" spans="2:5" ht="12.9" customHeight="1" x14ac:dyDescent="0.2">
      <c r="B13" s="30" t="s">
        <v>36</v>
      </c>
      <c r="C13" s="30" t="s">
        <v>37</v>
      </c>
      <c r="D13" s="66">
        <v>342000</v>
      </c>
      <c r="E13" s="66">
        <v>2354</v>
      </c>
    </row>
    <row r="14" spans="2:5" ht="12.9" customHeight="1" x14ac:dyDescent="0.2">
      <c r="B14" s="30" t="s">
        <v>9</v>
      </c>
      <c r="C14" s="30" t="s">
        <v>23</v>
      </c>
      <c r="D14" s="66">
        <v>786620</v>
      </c>
      <c r="E14" s="66">
        <v>54394</v>
      </c>
    </row>
    <row r="15" spans="2:5" ht="12.9" customHeight="1" x14ac:dyDescent="0.2">
      <c r="B15" s="30" t="s">
        <v>10</v>
      </c>
      <c r="C15" s="30" t="s">
        <v>24</v>
      </c>
      <c r="D15" s="66">
        <v>4020859</v>
      </c>
      <c r="E15" s="66">
        <v>4047142</v>
      </c>
    </row>
    <row r="16" spans="2:5" ht="12.9" customHeight="1" x14ac:dyDescent="0.2">
      <c r="B16" s="30" t="s">
        <v>11</v>
      </c>
      <c r="C16" s="30" t="s">
        <v>25</v>
      </c>
      <c r="D16" s="66">
        <v>1267138</v>
      </c>
      <c r="E16" s="66">
        <v>1401324</v>
      </c>
    </row>
    <row r="17" spans="2:17" ht="12.9" customHeight="1" x14ac:dyDescent="0.2">
      <c r="B17" s="30" t="s">
        <v>12</v>
      </c>
      <c r="C17" s="30" t="s">
        <v>26</v>
      </c>
      <c r="D17" s="66">
        <v>16028795</v>
      </c>
      <c r="E17" s="66">
        <v>14124839</v>
      </c>
    </row>
    <row r="18" spans="2:17" ht="12.9" customHeight="1" x14ac:dyDescent="0.2">
      <c r="B18" s="30" t="s">
        <v>13</v>
      </c>
      <c r="C18" s="30" t="s">
        <v>27</v>
      </c>
      <c r="D18" s="66">
        <v>2714580</v>
      </c>
      <c r="E18" s="66">
        <v>19217</v>
      </c>
    </row>
    <row r="19" spans="2:17" ht="12.9" customHeight="1" x14ac:dyDescent="0.2">
      <c r="B19" s="30" t="s">
        <v>38</v>
      </c>
      <c r="C19" s="30" t="s">
        <v>39</v>
      </c>
      <c r="D19" s="66">
        <v>27646</v>
      </c>
      <c r="E19" s="66">
        <v>4578</v>
      </c>
    </row>
    <row r="20" spans="2:17" ht="12.9" customHeight="1" x14ac:dyDescent="0.2">
      <c r="B20" s="30" t="s">
        <v>40</v>
      </c>
      <c r="C20" s="30" t="s">
        <v>41</v>
      </c>
      <c r="D20" s="66">
        <v>4995</v>
      </c>
      <c r="E20" s="66">
        <v>2101</v>
      </c>
    </row>
    <row r="21" spans="2:17" ht="12.9" customHeight="1" x14ac:dyDescent="0.2">
      <c r="B21" s="30" t="s">
        <v>14</v>
      </c>
      <c r="C21" s="30" t="s">
        <v>28</v>
      </c>
      <c r="D21" s="66">
        <v>2206529</v>
      </c>
      <c r="E21" s="66">
        <v>1091760</v>
      </c>
      <c r="H21" s="14"/>
    </row>
    <row r="22" spans="2:17" ht="12.9" customHeight="1" x14ac:dyDescent="0.2">
      <c r="B22" s="30" t="s">
        <v>15</v>
      </c>
      <c r="C22" s="30" t="s">
        <v>29</v>
      </c>
      <c r="D22" s="66">
        <v>1472672</v>
      </c>
      <c r="E22" s="66">
        <v>300387</v>
      </c>
      <c r="H22" s="14"/>
    </row>
    <row r="23" spans="2:17" ht="12.9" customHeight="1" x14ac:dyDescent="0.2">
      <c r="B23" s="65" t="s">
        <v>66</v>
      </c>
      <c r="C23" s="30" t="s">
        <v>67</v>
      </c>
      <c r="D23" s="66"/>
      <c r="E23" s="66">
        <v>40516</v>
      </c>
      <c r="H23" s="14"/>
      <c r="I23" s="14"/>
    </row>
    <row r="24" spans="2:17" s="27" customFormat="1" ht="12.9" customHeight="1" x14ac:dyDescent="0.2">
      <c r="B24" s="15" t="s">
        <v>30</v>
      </c>
      <c r="C24" s="10"/>
      <c r="D24" s="10"/>
      <c r="E24" s="16">
        <f>SUM(E6:E23)</f>
        <v>24552327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24.552326999999998</v>
      </c>
      <c r="I25" s="14"/>
    </row>
    <row r="26" spans="2:17" ht="12.9" customHeight="1" x14ac:dyDescent="0.2">
      <c r="B26" s="34"/>
      <c r="D26" s="31"/>
      <c r="E26" s="31"/>
    </row>
    <row r="27" spans="2:17" ht="12.9" customHeight="1" x14ac:dyDescent="0.2">
      <c r="B27" s="34"/>
      <c r="D27" s="31"/>
      <c r="E27" s="31"/>
    </row>
    <row r="28" spans="2:17" ht="12.9" customHeight="1" x14ac:dyDescent="0.25">
      <c r="B28" s="40" t="s">
        <v>103</v>
      </c>
      <c r="C28" s="42"/>
      <c r="D28" s="42"/>
      <c r="E28" s="42"/>
    </row>
    <row r="29" spans="2:17" ht="12.9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54</v>
      </c>
      <c r="C30" s="69"/>
      <c r="D30" s="69" t="s">
        <v>57</v>
      </c>
      <c r="E30" s="69"/>
      <c r="Q30" s="22"/>
    </row>
    <row r="31" spans="2:17" ht="20.399999999999999" x14ac:dyDescent="0.2">
      <c r="B31" s="36" t="s">
        <v>0</v>
      </c>
      <c r="C31" s="36" t="s">
        <v>1</v>
      </c>
      <c r="D31" s="36" t="s">
        <v>56</v>
      </c>
      <c r="E31" s="36" t="s">
        <v>64</v>
      </c>
      <c r="Q31" s="22"/>
    </row>
    <row r="32" spans="2:17" ht="12.9" customHeight="1" x14ac:dyDescent="0.2">
      <c r="B32" s="30" t="s">
        <v>2</v>
      </c>
      <c r="C32" s="30" t="s">
        <v>16</v>
      </c>
      <c r="D32" s="66">
        <v>341535</v>
      </c>
      <c r="E32" s="66">
        <v>202691</v>
      </c>
      <c r="Q32" s="22"/>
    </row>
    <row r="33" spans="2:17" ht="12.9" customHeight="1" x14ac:dyDescent="0.2">
      <c r="B33" s="30">
        <v>124</v>
      </c>
      <c r="C33" s="30" t="s">
        <v>17</v>
      </c>
      <c r="D33" s="66">
        <v>205615</v>
      </c>
      <c r="E33" s="66">
        <v>139844</v>
      </c>
      <c r="Q33" s="22"/>
    </row>
    <row r="34" spans="2:17" ht="12.9" customHeight="1" x14ac:dyDescent="0.2">
      <c r="B34" s="30" t="s">
        <v>4</v>
      </c>
      <c r="C34" s="30" t="s">
        <v>18</v>
      </c>
      <c r="D34" s="66">
        <v>1707950</v>
      </c>
      <c r="E34" s="66">
        <v>72608</v>
      </c>
    </row>
    <row r="35" spans="2:17" ht="12.9" customHeight="1" x14ac:dyDescent="0.2">
      <c r="B35" s="30" t="s">
        <v>5</v>
      </c>
      <c r="C35" s="30" t="s">
        <v>19</v>
      </c>
      <c r="D35" s="66">
        <v>184800</v>
      </c>
      <c r="E35" s="66">
        <v>24194</v>
      </c>
    </row>
    <row r="36" spans="2:17" ht="12.9" customHeight="1" x14ac:dyDescent="0.2">
      <c r="B36" s="30" t="s">
        <v>6</v>
      </c>
      <c r="C36" s="30" t="s">
        <v>20</v>
      </c>
      <c r="D36" s="66">
        <v>136304433</v>
      </c>
      <c r="E36" s="66">
        <v>345284</v>
      </c>
    </row>
    <row r="37" spans="2:17" ht="12.9" customHeight="1" x14ac:dyDescent="0.2">
      <c r="B37" s="30" t="s">
        <v>7</v>
      </c>
      <c r="C37" s="30" t="s">
        <v>21</v>
      </c>
      <c r="D37" s="66">
        <v>1838000</v>
      </c>
      <c r="E37" s="66">
        <v>12051</v>
      </c>
    </row>
    <row r="38" spans="2:17" ht="12.9" customHeight="1" x14ac:dyDescent="0.2">
      <c r="B38" s="30" t="s">
        <v>8</v>
      </c>
      <c r="C38" s="30" t="s">
        <v>22</v>
      </c>
      <c r="D38" s="66">
        <v>431700</v>
      </c>
      <c r="E38" s="66">
        <v>37565</v>
      </c>
    </row>
    <row r="39" spans="2:17" ht="12.9" customHeight="1" x14ac:dyDescent="0.2">
      <c r="B39" s="30" t="s">
        <v>36</v>
      </c>
      <c r="C39" s="30" t="s">
        <v>37</v>
      </c>
      <c r="D39" s="66">
        <v>51750</v>
      </c>
      <c r="E39" s="66">
        <v>516</v>
      </c>
    </row>
    <row r="40" spans="2:17" ht="12.9" customHeight="1" x14ac:dyDescent="0.2">
      <c r="B40" s="30" t="s">
        <v>9</v>
      </c>
      <c r="C40" s="30" t="s">
        <v>23</v>
      </c>
      <c r="D40" s="66">
        <v>273550</v>
      </c>
      <c r="E40" s="66">
        <v>22743</v>
      </c>
    </row>
    <row r="41" spans="2:17" ht="12.9" customHeight="1" x14ac:dyDescent="0.2">
      <c r="B41" s="30" t="s">
        <v>10</v>
      </c>
      <c r="C41" s="30" t="s">
        <v>24</v>
      </c>
      <c r="D41" s="66">
        <v>442430</v>
      </c>
      <c r="E41" s="66">
        <v>461665</v>
      </c>
    </row>
    <row r="42" spans="2:17" ht="12.9" customHeight="1" x14ac:dyDescent="0.2">
      <c r="B42" s="30" t="s">
        <v>11</v>
      </c>
      <c r="C42" s="30" t="s">
        <v>25</v>
      </c>
      <c r="D42" s="66">
        <v>296410</v>
      </c>
      <c r="E42" s="66">
        <v>348554</v>
      </c>
    </row>
    <row r="43" spans="2:17" ht="12.9" customHeight="1" x14ac:dyDescent="0.2">
      <c r="B43" s="30" t="s">
        <v>12</v>
      </c>
      <c r="C43" s="30" t="s">
        <v>26</v>
      </c>
      <c r="D43" s="66">
        <v>1001889</v>
      </c>
      <c r="E43" s="66">
        <v>928437</v>
      </c>
    </row>
    <row r="44" spans="2:17" ht="12.9" customHeight="1" x14ac:dyDescent="0.2">
      <c r="B44" s="30" t="s">
        <v>13</v>
      </c>
      <c r="C44" s="30" t="s">
        <v>27</v>
      </c>
      <c r="D44" s="66">
        <v>2174840</v>
      </c>
      <c r="E44" s="66">
        <v>19880</v>
      </c>
    </row>
    <row r="45" spans="2:17" ht="12.9" customHeight="1" x14ac:dyDescent="0.2">
      <c r="B45" s="30" t="s">
        <v>38</v>
      </c>
      <c r="C45" s="30" t="s">
        <v>39</v>
      </c>
      <c r="D45" s="66">
        <v>16207</v>
      </c>
      <c r="E45" s="66">
        <v>3378</v>
      </c>
    </row>
    <row r="46" spans="2:17" ht="12.9" customHeight="1" x14ac:dyDescent="0.2">
      <c r="B46" s="20" t="s">
        <v>40</v>
      </c>
      <c r="C46" s="20" t="s">
        <v>41</v>
      </c>
      <c r="D46" s="66">
        <v>5038</v>
      </c>
      <c r="E46" s="66">
        <v>2664</v>
      </c>
    </row>
    <row r="47" spans="2:17" ht="12.9" customHeight="1" x14ac:dyDescent="0.2">
      <c r="B47" s="30" t="s">
        <v>14</v>
      </c>
      <c r="C47" s="30" t="s">
        <v>28</v>
      </c>
      <c r="D47" s="66">
        <v>1715100</v>
      </c>
      <c r="E47" s="66">
        <v>894802</v>
      </c>
    </row>
    <row r="48" spans="2:17" ht="12.9" customHeight="1" x14ac:dyDescent="0.2">
      <c r="B48" s="30" t="s">
        <v>15</v>
      </c>
      <c r="C48" s="30" t="s">
        <v>29</v>
      </c>
      <c r="D48" s="66">
        <v>134192</v>
      </c>
      <c r="E48" s="66">
        <v>30014</v>
      </c>
    </row>
    <row r="49" spans="2:5" ht="12.9" customHeight="1" x14ac:dyDescent="0.2">
      <c r="B49" s="65" t="s">
        <v>66</v>
      </c>
      <c r="C49" s="30" t="s">
        <v>67</v>
      </c>
      <c r="D49" s="66"/>
      <c r="E49" s="66">
        <v>21470</v>
      </c>
    </row>
    <row r="50" spans="2:5" s="27" customFormat="1" ht="12.9" customHeight="1" x14ac:dyDescent="0.2">
      <c r="B50" s="10" t="s">
        <v>30</v>
      </c>
      <c r="C50" s="10"/>
      <c r="D50" s="16"/>
      <c r="E50" s="16">
        <f>SUM(E32:E49)</f>
        <v>3568360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3.5683600000000002</v>
      </c>
    </row>
    <row r="52" spans="2:5" ht="12.9" customHeight="1" x14ac:dyDescent="0.2">
      <c r="B52" s="34"/>
      <c r="D52" s="31"/>
      <c r="E52" s="31"/>
    </row>
    <row r="53" spans="2:5" ht="12.9" customHeight="1" x14ac:dyDescent="0.2">
      <c r="B53" s="34"/>
      <c r="D53" s="31"/>
      <c r="E53" s="31"/>
    </row>
    <row r="54" spans="2:5" ht="12.9" customHeight="1" x14ac:dyDescent="0.25">
      <c r="B54" s="37" t="s">
        <v>104</v>
      </c>
      <c r="C54" s="42"/>
      <c r="D54" s="42"/>
      <c r="E54" s="42"/>
    </row>
    <row r="55" spans="2:5" ht="12.9" customHeight="1" x14ac:dyDescent="0.2">
      <c r="B55" s="35"/>
      <c r="C55" s="42"/>
      <c r="D55" s="42"/>
      <c r="E55" s="42"/>
    </row>
    <row r="56" spans="2:5" ht="22.5" customHeight="1" x14ac:dyDescent="0.2">
      <c r="B56" s="69" t="s">
        <v>54</v>
      </c>
      <c r="C56" s="69"/>
      <c r="D56" s="69" t="s">
        <v>55</v>
      </c>
      <c r="E56" s="69"/>
    </row>
    <row r="57" spans="2:5" ht="20.399999999999999" x14ac:dyDescent="0.2">
      <c r="B57" s="36" t="s">
        <v>0</v>
      </c>
      <c r="C57" s="36" t="s">
        <v>1</v>
      </c>
      <c r="D57" s="36" t="s">
        <v>56</v>
      </c>
      <c r="E57" s="36" t="s">
        <v>64</v>
      </c>
    </row>
    <row r="58" spans="2:5" ht="12.9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" customHeight="1" x14ac:dyDescent="0.2">
      <c r="B72" s="65" t="s">
        <v>66</v>
      </c>
      <c r="C72" s="30" t="s">
        <v>67</v>
      </c>
      <c r="D72" s="39"/>
      <c r="E72" s="39">
        <v>0</v>
      </c>
    </row>
    <row r="73" spans="2:5" s="27" customFormat="1" ht="12.9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4"/>
      <c r="D75" s="39"/>
      <c r="E75" s="39"/>
    </row>
    <row r="76" spans="2:5" ht="12.9" customHeight="1" x14ac:dyDescent="0.2">
      <c r="B76" s="34"/>
      <c r="D76" s="39"/>
      <c r="E76" s="39"/>
    </row>
    <row r="77" spans="2:5" ht="12.9" customHeight="1" x14ac:dyDescent="0.25">
      <c r="B77" s="40" t="s">
        <v>105</v>
      </c>
      <c r="C77" s="42"/>
      <c r="D77" s="39"/>
      <c r="E77" s="39"/>
    </row>
    <row r="78" spans="2:5" ht="12.9" customHeight="1" x14ac:dyDescent="0.25">
      <c r="B78" s="41" t="s">
        <v>73</v>
      </c>
      <c r="C78" s="42"/>
      <c r="D78" s="39"/>
      <c r="E78" s="39"/>
    </row>
    <row r="79" spans="2:5" ht="12.9" customHeight="1" x14ac:dyDescent="0.2">
      <c r="B79" s="68"/>
      <c r="C79" s="68"/>
      <c r="D79" s="68"/>
      <c r="E79" s="68"/>
    </row>
    <row r="80" spans="2:5" ht="12.9" customHeight="1" x14ac:dyDescent="0.2">
      <c r="B80" s="33" t="s">
        <v>34</v>
      </c>
      <c r="E80" s="14">
        <f>+E25+E74</f>
        <v>24.552326999999998</v>
      </c>
    </row>
    <row r="81" spans="2:5" ht="12.9" customHeight="1" x14ac:dyDescent="0.2">
      <c r="B81" s="11" t="s">
        <v>35</v>
      </c>
      <c r="C81" s="11"/>
      <c r="D81" s="11"/>
      <c r="E81" s="19">
        <f>+E51</f>
        <v>3.5683600000000002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2023</vt:lpstr>
      <vt:lpstr>siječanj 2023</vt:lpstr>
      <vt:lpstr>veljača 2023</vt:lpstr>
      <vt:lpstr>ožujak 2023</vt:lpstr>
      <vt:lpstr>travanj 2023</vt:lpstr>
      <vt:lpstr>svibanj 2023</vt:lpstr>
      <vt:lpstr>lipanj 2023</vt:lpstr>
      <vt:lpstr>srpanj 2023</vt:lpstr>
      <vt:lpstr>kolovoz 2023</vt:lpstr>
      <vt:lpstr>rujan 2023</vt:lpstr>
      <vt:lpstr>listopad 2023</vt:lpstr>
      <vt:lpstr>studeni 2023</vt:lpstr>
      <vt:lpstr>prosinac 2023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2024-01-24T14:54:41Z</dcterms:modified>
</cp:coreProperties>
</file>