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B4F8044-3308-4622-BCBE-819EEF53A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4" sheetId="1" r:id="rId1"/>
    <sheet name="January 2024" sheetId="37" r:id="rId2"/>
    <sheet name="February 2024" sheetId="38" r:id="rId3"/>
    <sheet name="March 2024" sheetId="39" r:id="rId4"/>
    <sheet name="April 2024" sheetId="40" r:id="rId5"/>
    <sheet name="May 2024" sheetId="41" r:id="rId6"/>
    <sheet name="June 2024" sheetId="42" r:id="rId7"/>
    <sheet name="July 2024" sheetId="43" r:id="rId8"/>
    <sheet name="August 2024" sheetId="44" r:id="rId9"/>
    <sheet name="September 2024" sheetId="45" r:id="rId10"/>
    <sheet name="October 2024" sheetId="46" r:id="rId11"/>
    <sheet name="November 2024" sheetId="47" r:id="rId12"/>
    <sheet name="December 2024" sheetId="48" r:id="rId13"/>
    <sheet name="2024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7" l="1"/>
  <c r="N51" i="27"/>
  <c r="N50" i="27"/>
  <c r="N42" i="27"/>
  <c r="N41" i="27"/>
  <c r="N40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15" i="27"/>
  <c r="N7" i="27"/>
  <c r="N6" i="27"/>
  <c r="E74" i="48"/>
  <c r="E73" i="48"/>
  <c r="E50" i="48"/>
  <c r="E51" i="48" s="1"/>
  <c r="E81" i="48" s="1"/>
  <c r="E24" i="48"/>
  <c r="E25" i="48" s="1"/>
  <c r="E80" i="48" s="1"/>
  <c r="M52" i="27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3" i="47" l="1"/>
  <c r="E74" i="47" s="1"/>
  <c r="E50" i="47"/>
  <c r="E51" i="47" s="1"/>
  <c r="E81" i="47" s="1"/>
  <c r="E24" i="47"/>
  <c r="E25" i="47" s="1"/>
  <c r="E80" i="47" s="1"/>
  <c r="L52" i="27"/>
  <c r="L51" i="27"/>
  <c r="L50" i="27"/>
  <c r="L42" i="27"/>
  <c r="L41" i="27"/>
  <c r="L40" i="27"/>
  <c r="L16" i="27"/>
  <c r="L17" i="27"/>
  <c r="L33" i="27" s="1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4" i="46"/>
  <c r="E73" i="46"/>
  <c r="E50" i="46"/>
  <c r="E51" i="46" s="1"/>
  <c r="E81" i="46" s="1"/>
  <c r="E25" i="46"/>
  <c r="E80" i="46" s="1"/>
  <c r="E24" i="46"/>
  <c r="K52" i="27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O17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4"/>
  <c r="E74" i="44" s="1"/>
  <c r="E50" i="44"/>
  <c r="E51" i="44" s="1"/>
  <c r="E81" i="44" s="1"/>
  <c r="E24" i="44"/>
  <c r="E25" i="44" s="1"/>
  <c r="E80" i="44" s="1"/>
  <c r="I52" i="27"/>
  <c r="I51" i="27"/>
  <c r="I50" i="27"/>
  <c r="I40" i="27"/>
  <c r="I41" i="27"/>
  <c r="I42" i="27" s="1"/>
  <c r="I43" i="27" s="1"/>
  <c r="I16" i="27"/>
  <c r="I17" i="27"/>
  <c r="I33" i="27" s="1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O31" i="27" s="1"/>
  <c r="I32" i="27"/>
  <c r="I15" i="27"/>
  <c r="I7" i="27"/>
  <c r="I6" i="27"/>
  <c r="E73" i="43"/>
  <c r="E74" i="43" s="1"/>
  <c r="E50" i="43"/>
  <c r="E51" i="43" s="1"/>
  <c r="E81" i="43" s="1"/>
  <c r="E24" i="43"/>
  <c r="E25" i="43" s="1"/>
  <c r="H52" i="27"/>
  <c r="H53" i="27" s="1"/>
  <c r="H51" i="27"/>
  <c r="H50" i="27"/>
  <c r="H40" i="27"/>
  <c r="H41" i="27"/>
  <c r="H42" i="27" s="1"/>
  <c r="H16" i="27"/>
  <c r="H17" i="27"/>
  <c r="H33" i="27" s="1"/>
  <c r="H18" i="27"/>
  <c r="H19" i="27"/>
  <c r="H20" i="27"/>
  <c r="H21" i="27"/>
  <c r="H22" i="27"/>
  <c r="H23" i="27"/>
  <c r="O23" i="27" s="1"/>
  <c r="H24" i="27"/>
  <c r="H25" i="27"/>
  <c r="O25" i="27" s="1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E52" i="27"/>
  <c r="F52" i="27"/>
  <c r="F51" i="27"/>
  <c r="F5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E73" i="40"/>
  <c r="E74" i="40"/>
  <c r="E50" i="40"/>
  <c r="E51" i="40"/>
  <c r="E81" i="40"/>
  <c r="E24" i="40"/>
  <c r="E25" i="40"/>
  <c r="E80" i="40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/>
  <c r="E50" i="39"/>
  <c r="E51" i="39"/>
  <c r="E81" i="39"/>
  <c r="E24" i="39"/>
  <c r="E25" i="39"/>
  <c r="E80" i="39"/>
  <c r="D52" i="27"/>
  <c r="D51" i="27"/>
  <c r="D50" i="27"/>
  <c r="D40" i="27"/>
  <c r="D41" i="27"/>
  <c r="D42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F6" i="27"/>
  <c r="N33" i="27"/>
  <c r="N8" i="27"/>
  <c r="M33" i="27"/>
  <c r="M8" i="27"/>
  <c r="L8" i="27"/>
  <c r="K8" i="27"/>
  <c r="J8" i="27"/>
  <c r="J33" i="27"/>
  <c r="I8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E73" i="37"/>
  <c r="E50" i="37"/>
  <c r="C7" i="27"/>
  <c r="E24" i="37"/>
  <c r="F41" i="27"/>
  <c r="F40" i="27"/>
  <c r="F42" i="27"/>
  <c r="C6" i="27"/>
  <c r="C8" i="27"/>
  <c r="E53" i="27"/>
  <c r="D53" i="27"/>
  <c r="E25" i="37"/>
  <c r="E51" i="37"/>
  <c r="E81" i="37"/>
  <c r="E74" i="37"/>
  <c r="C33" i="27"/>
  <c r="O16" i="27"/>
  <c r="O20" i="27"/>
  <c r="O28" i="27"/>
  <c r="O32" i="27"/>
  <c r="O18" i="27"/>
  <c r="O22" i="27"/>
  <c r="O30" i="27"/>
  <c r="J43" i="27"/>
  <c r="J53" i="27"/>
  <c r="O15" i="27"/>
  <c r="O24" i="27"/>
  <c r="O26" i="27"/>
  <c r="C41" i="27"/>
  <c r="C52" i="27"/>
  <c r="C51" i="27"/>
  <c r="C50" i="27"/>
  <c r="E80" i="37"/>
  <c r="F53" i="27"/>
  <c r="E43" i="27"/>
  <c r="C40" i="27"/>
  <c r="C42" i="27"/>
  <c r="F43" i="27"/>
  <c r="D43" i="27"/>
  <c r="C53" i="27"/>
  <c r="C43" i="27"/>
  <c r="I53" i="27" l="1"/>
  <c r="E80" i="43"/>
  <c r="H43" i="27"/>
  <c r="O29" i="27"/>
  <c r="O27" i="27"/>
  <c r="O21" i="27"/>
  <c r="O19" i="27"/>
  <c r="G53" i="27"/>
  <c r="G43" i="27"/>
  <c r="O33" i="27" l="1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<sst xmlns="http://schemas.openxmlformats.org/spreadsheetml/2006/main" count="1662" uniqueCount="124">
  <si>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</si>
  <si>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</si>
  <si>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</si>
  <si>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</si>
  <si>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</si>
  <si>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</si>
  <si>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</si>
  <si>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</si>
  <si>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</si>
  <si>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</si>
  <si>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</si>
  <si>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</si>
  <si>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</si>
  <si>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</si>
  <si>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</si>
  <si>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</si>
  <si>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</si>
  <si>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</si>
  <si>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</si>
  <si>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</si>
  <si>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</si>
  <si>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</si>
  <si>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</si>
  <si>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</si>
  <si>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</si>
  <si>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</si>
  <si>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</si>
  <si>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</si>
  <si>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</si>
  <si>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</si>
  <si>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</si>
  <si>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</si>
  <si>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</si>
  <si>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</si>
  <si>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</si>
  <si>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</si>
  <si>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</si>
  <si>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</si>
  <si>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</si>
  <si>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</si>
  <si>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</si>
  <si>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</si>
  <si>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</si>
  <si>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</si>
  <si>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</si>
  <si>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</si>
  <si>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</si>
  <si>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</si>
  <si>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</si>
  <si>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</si>
  <si>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</si>
  <si>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</si>
  <si>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</si>
  <si>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</si>
  <si>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</si>
  <si>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</si>
  <si>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</si>
  <si>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</si>
  <si>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</si>
  <si>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</si>
  <si>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</si>
  <si>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</si>
  <si>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</si>
  <si>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</si>
  <si>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</si>
  <si>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</si>
  <si>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</si>
  <si>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</si>
  <si>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</si>
  <si>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</si>
  <si>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</si>
  <si>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</si>
  <si>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</si>
  <si>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</si>
  <si>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</si>
  <si>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2024</t>
  </si>
  <si>
    <t>Sold foreign cash in January 2024</t>
  </si>
  <si>
    <t>Redeemed cheques denominated in foreign currency in January 2024</t>
  </si>
  <si>
    <t>Total turnover of authorised exchange offices in January 2024</t>
  </si>
  <si>
    <t>Turnover of authorised exchange offices in 2024</t>
  </si>
  <si>
    <t>Purchased foreign cash in February 2024</t>
  </si>
  <si>
    <t>Sold foreign cash in February 2024</t>
  </si>
  <si>
    <t>Redeemed cheques denominated in foreign currency in February 2024</t>
  </si>
  <si>
    <t>Total turnover of authorised exchange offices in February 2024</t>
  </si>
  <si>
    <t>Purchased foreign cash in March 2024</t>
  </si>
  <si>
    <t>Sold foreign cash in March 2024</t>
  </si>
  <si>
    <t>Redeemed cheques denominated in foreign currency in March 2024</t>
  </si>
  <si>
    <t>Total turnover of authorised exchange offices in March 2024</t>
  </si>
  <si>
    <t>Purchased foreign cash in April 2024</t>
  </si>
  <si>
    <t>Sold foreign cash in April 2024</t>
  </si>
  <si>
    <t>Redeemed cheques denominated in foreign currency in April 2024</t>
  </si>
  <si>
    <t>Total turnover of authorised exchange offices in April 2024</t>
  </si>
  <si>
    <t>Purchased foreign cash in May 2024</t>
  </si>
  <si>
    <t>Sold foreign cash in May 2024</t>
  </si>
  <si>
    <t>Redeemed cheques denominated in foreign currency in May 2024</t>
  </si>
  <si>
    <t>Total turnover of authorised exchange offices in May 2024</t>
  </si>
  <si>
    <t>Purchased foreign cash in June 2024</t>
  </si>
  <si>
    <t>Sold foreign cash in June 2024</t>
  </si>
  <si>
    <t>Redeemed cheques denominated in foreign currency in June 2024</t>
  </si>
  <si>
    <t>Total turnover of authorised exchange offices in June 2024</t>
  </si>
  <si>
    <t>Purchased foreign cash in July 2024</t>
  </si>
  <si>
    <t>Sold foreign cash in July 2024</t>
  </si>
  <si>
    <t>Redeemed cheques denominated in foreign currency in July 2024</t>
  </si>
  <si>
    <t>Total turnover of authorised exchange offices in July 2024</t>
  </si>
  <si>
    <t>Purchased foreign cash in August 2024</t>
  </si>
  <si>
    <t>Sold foreign cash in August 2024</t>
  </si>
  <si>
    <t>Redeemed cheques denominated in foreign currency in August 2024</t>
  </si>
  <si>
    <t>Total turnover of authorised exchange offices in August 2024</t>
  </si>
  <si>
    <t>Purchased foreign cash in September 2024</t>
  </si>
  <si>
    <t>Sold foreign cash in September 2024</t>
  </si>
  <si>
    <t>Redeemed cheques denominated in foreign currency in September 2024</t>
  </si>
  <si>
    <t>Total turnover of authorised exchange offices in September 2024</t>
  </si>
  <si>
    <t>Purchased foreign cash in October 2024</t>
  </si>
  <si>
    <t>Sold foreign cash in October 2024</t>
  </si>
  <si>
    <t>Redeemed cheques denominated in foreign currency in October 2024</t>
  </si>
  <si>
    <t>Total turnover of authorised exchange offices in October 2024</t>
  </si>
  <si>
    <t>Purchased foreign cash in November 2024</t>
  </si>
  <si>
    <t>Sold foreign cash in November 2024</t>
  </si>
  <si>
    <t>Redeemed cheques denominated in foreign currency in November 2024</t>
  </si>
  <si>
    <t>Total turnover of authorised exchange offices in November 2024</t>
  </si>
  <si>
    <t>Purchased foreign cash in December 2024</t>
  </si>
  <si>
    <t>Sold foreign cash in December 2024</t>
  </si>
  <si>
    <t>Redeemed cheques denominated in foreign currency in December 2024</t>
  </si>
  <si>
    <t>Total turnover of authorised exchange offices in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</si>
</sst>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2024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  <c:pt idx="11">
                  <c:v>15440477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  <c:pt idx="11">
                  <c:v>3328349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  <c:pt idx="9">
                  <c:v>19541913</c:v>
                </c:pt>
                <c:pt idx="10">
                  <c:v>15995287</c:v>
                </c:pt>
                <c:pt idx="11">
                  <c:v>15440477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  <c:pt idx="9">
                  <c:v>3064403</c:v>
                </c:pt>
                <c:pt idx="10">
                  <c:v>2517527</c:v>
                </c:pt>
                <c:pt idx="11">
                  <c:v>3328349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  <c:pt idx="9">
                  <c:v>53.997334196336986</c:v>
                </c:pt>
                <c:pt idx="10">
                  <c:v>58.109015733642657</c:v>
                </c:pt>
                <c:pt idx="11">
                  <c:v>57.776618526912657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  <c:pt idx="9">
                  <c:v>22.277725393204271</c:v>
                </c:pt>
                <c:pt idx="10">
                  <c:v>19.55799912428224</c:v>
                </c:pt>
                <c:pt idx="11">
                  <c:v>18.599000278440432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'2024'!$B$42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  <c:pt idx="9">
                  <c:v>23.724940410458743</c:v>
                </c:pt>
                <c:pt idx="10">
                  <c:v>22.332985142075103</c:v>
                </c:pt>
                <c:pt idx="11">
                  <c:v>23.624381194646912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417383294668411E-2"/>
                  <c:y val="8.0913700441553067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173832946684067E-2"/>
                  <c:y val="-2.022842511038826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2-4FB3-A1CC-FC1928680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C-4EBB-A036-462DFA2B06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2024'!$E$80</c:f>
              <c:numCache>
                <c:formatCode>#,##0.00</c:formatCode>
                <c:ptCount val="1"/>
                <c:pt idx="0">
                  <c:v>19.541913000000001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5-421F-B4C9-075E2974E8F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2024'!$E$80</c:f>
              <c:numCache>
                <c:formatCode>#,##0.00</c:formatCode>
                <c:ptCount val="1"/>
                <c:pt idx="0">
                  <c:v>15.995286999999999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'December 2024'!$E$80</c:f>
              <c:numCache>
                <c:formatCode>#,##0.00</c:formatCode>
                <c:ptCount val="1"/>
                <c:pt idx="0">
                  <c:v>15.440477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2024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7-44EF-A622-A52BB09E25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0-400A-8E94-52DD799668D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584-B9BF-5B0B5CB872A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2024'!$E$81</c:f>
              <c:numCache>
                <c:formatCode>#,##0.00</c:formatCode>
                <c:ptCount val="1"/>
                <c:pt idx="0">
                  <c:v>3.064403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2024'!$E$81</c:f>
              <c:numCache>
                <c:formatCode>#,##0.00</c:formatCode>
                <c:ptCount val="1"/>
                <c:pt idx="0">
                  <c:v>2.5175269999999998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'December 2024'!$E$81</c:f>
              <c:numCache>
                <c:formatCode>#,##0.00</c:formatCode>
                <c:ptCount val="1"/>
                <c:pt idx="0">
                  <c:v>3.3283489999999998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2024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156768156781E-2"/>
                  <c:y val="3.71675350695014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1728839231929079E-2"/>
                  <c:y val="5.937580192445916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9589427526044906E-2"/>
                  <c:y val="0.1091313110979393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3.6908383389952863</c:v>
                </c:pt>
                <c:pt idx="1">
                  <c:v>2.9575206620620209</c:v>
                </c:pt>
                <c:pt idx="2">
                  <c:v>0.73242790358271537</c:v>
                </c:pt>
                <c:pt idx="3">
                  <c:v>0.11858319901857253</c:v>
                </c:pt>
                <c:pt idx="4">
                  <c:v>3.8804150111711304</c:v>
                </c:pt>
                <c:pt idx="5">
                  <c:v>9.4569523276747558E-2</c:v>
                </c:pt>
                <c:pt idx="6">
                  <c:v>0.59053397724350687</c:v>
                </c:pt>
                <c:pt idx="7">
                  <c:v>2.8107339635181541E-2</c:v>
                </c:pt>
                <c:pt idx="8">
                  <c:v>9.2028154752348351E-2</c:v>
                </c:pt>
                <c:pt idx="9">
                  <c:v>18.88458452363087</c:v>
                </c:pt>
                <c:pt idx="10">
                  <c:v>4.9877263674951937</c:v>
                </c:pt>
                <c:pt idx="11">
                  <c:v>55.42046490873436</c:v>
                </c:pt>
                <c:pt idx="12">
                  <c:v>0.25467848773932944</c:v>
                </c:pt>
                <c:pt idx="13">
                  <c:v>1.6864874768325804E-2</c:v>
                </c:pt>
                <c:pt idx="14">
                  <c:v>1.1830021419909889E-2</c:v>
                </c:pt>
                <c:pt idx="15">
                  <c:v>7.5807103809919605</c:v>
                </c:pt>
                <c:pt idx="16">
                  <c:v>0.43872263007425683</c:v>
                </c:pt>
                <c:pt idx="17">
                  <c:v>0.21939369540828871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E-4957-A100-79C40B753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E-4957-A100-79C40B753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E-4957-A100-79C40B753CAF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957-A100-79C40B753CA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957-A100-79C40B753CA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E-4957-A100-79C40B753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E-4957-A100-79C40B753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D-49EE-A895-6550912AEF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D-49EE-A895-6550912AEF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D-49EE-A895-6550912AEF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D-49EE-A895-6550912AEF7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D-49EE-A895-6550912AEF7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D-49EE-A895-6550912AEF77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D-49EE-A895-6550912AEF7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D-49EE-A895-6550912AEF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D-49EE-A895-6550912AEF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E-4C20-86F0-372728044F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E-4C20-86F0-372728044F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E-4C20-86F0-372728044F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E-4C20-86F0-372728044F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E-4C20-86F0-372728044F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E-4C20-86F0-372728044F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E-4C20-86F0-372728044F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1-4C87-A93D-ECEF075F1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1-4C87-A93D-ECEF075F1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1-4C87-A93D-ECEF075F1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1-4C87-A93D-ECEF075F161D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1-4C87-A93D-ECEF075F161D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C87-A93D-ECEF075F161D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C87-A93D-ECEF075F161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C87-A93D-ECEF075F16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91-4C87-A93D-ECEF075F16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7C4-87BC-862D3BB53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A-47C4-87BC-862D3BB532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A-47C4-87BC-862D3BB5325C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A-47C4-87BC-862D3BB5325C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A-47C4-87BC-862D3BB5325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A-47C4-87BC-862D3BB532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A-47C4-87BC-862D3BB532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2-4AF0-B37D-AEA8143585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2-4AF0-B37D-AEA8143585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62-4AF0-B37D-AEA8143585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62-4AF0-B37D-AEA81435858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2-4AF0-B37D-AEA81435858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2-4AF0-B37D-AEA814358585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2-4AF0-B37D-AEA81435858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2-4AF0-B37D-AEA8143585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62-4AF0-B37D-AEA8143585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E-49DA-AA13-548A305AD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E-49DA-AA13-548A305AD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E-49DA-AA13-548A305AD0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E-49DA-AA13-548A305AD0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E-49DA-AA13-548A305AD0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EE-49DA-AA13-548A305AD0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EE-49DA-AA13-548A305AD0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D-4E3F-99F5-BC03C87A8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D-4E3F-99F5-BC03C87A8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D-4E3F-99F5-BC03C87A8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D-4E3F-99F5-BC03C87A80E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D-4E3F-99F5-BC03C87A80E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D-4E3F-99F5-BC03C87A80E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D-4E3F-99F5-BC03C87A80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9D-4E3F-99F5-BC03C87A80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9D-4E3F-99F5-BC03C87A8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1-449B-B1E1-1704516AC1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1-449B-B1E1-1704516AC1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1-449B-B1E1-1704516AC142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1-449B-B1E1-1704516AC142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1-449B-B1E1-1704516AC14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1-449B-B1E1-1704516AC1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1-449B-B1E1-1704516AC1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3-480B-8F76-A32BA5C5A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3-480B-8F76-A32BA5C5A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03-480B-8F76-A32BA5C5A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3-480B-8F76-A32BA5C5A06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80B-8F76-A32BA5C5A06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80B-8F76-A32BA5C5A06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80B-8F76-A32BA5C5A06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03-480B-8F76-A32BA5C5A0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03-480B-8F76-A32BA5C5A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1-43EE-959F-DE3FE43A07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1-43EE-959F-DE3FE43A07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1-43EE-959F-DE3FE43A0749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3EE-959F-DE3FE43A074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3EE-959F-DE3FE43A07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3EE-959F-DE3FE43A07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3EE-959F-DE3FE43A07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C5-4B92-92E8-D8B413BA0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C5-4B92-92E8-D8B413BA0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C5-4B92-92E8-D8B413BA0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C5-4B92-92E8-D8B413BA015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B92-92E8-D8B413BA015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B92-92E8-D8B413BA015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B92-92E8-D8B413BA015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B92-92E8-D8B413BA01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C5-4B92-92E8-D8B413BA0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F-448F-A98C-D20E1C6DA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F-448F-A98C-D20E1C6DA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F-448F-A98C-D20E1C6DA22A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F-448F-A98C-D20E1C6DA22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F-448F-A98C-D20E1C6DA22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F-448F-A98C-D20E1C6DA2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F-448F-A98C-D20E1C6DA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6-4A03-906A-C10E33B906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6-4A03-906A-C10E33B906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6-4A03-906A-C10E33B906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6-4A03-906A-C10E33B906B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6-4A03-906A-C10E33B906B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6-4A03-906A-C10E33B906B1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6-4A03-906A-C10E33B906B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6-4A03-906A-C10E33B906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66-4A03-906A-C10E33B90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4F-4DEA-AE94-ECE2D6DD3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4F-4DEA-AE94-ECE2D6DD3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4F-4DEA-AE94-ECE2D6DD3F6F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F-4DEA-AE94-ECE2D6DD3F6F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F-4DEA-AE94-ECE2D6DD3F6F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F-4DEA-AE94-ECE2D6DD3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4F-4DEA-AE94-ECE2D6DD3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B-4D3A-8D31-8DDC2A764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5B-4D3A-8D31-8DDC2A764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D3A-8D31-8DDC2A764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5B-4D3A-8D31-8DDC2A764349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B-4D3A-8D31-8DDC2A764349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B-4D3A-8D31-8DDC2A764349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B-4D3A-8D31-8DDC2A76434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B-4D3A-8D31-8DDC2A7643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5B-4D3A-8D31-8DDC2A764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8-46F7-BBE0-B13F69946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8-46F7-BBE0-B13F69946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B8-46F7-BBE0-B13F6994618D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8-46F7-BBE0-B13F6994618D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8-46F7-BBE0-B13F6994618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8-46F7-BBE0-B13F699461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'2024'!$L$50:$L$52</c:f>
              <c:numCache>
                <c:formatCode>#,##0.00</c:formatCode>
                <c:ptCount val="3"/>
                <c:pt idx="0">
                  <c:v>86.444483037395386</c:v>
                </c:pt>
                <c:pt idx="1">
                  <c:v>13.55551696260461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8-46F7-BBE0-B13F699461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0-46A4-98BD-68DB36149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0-46A4-98BD-68DB36149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0-46A4-98BD-68DB36149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0-46A4-98BD-68DB36149BA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0-46A4-98BD-68DB36149BA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0-46A4-98BD-68DB36149BA4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0-46A4-98BD-68DB36149BA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0-46A4-98BD-68DB36149BA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'2024'!$L$40:$L$42</c:f>
              <c:numCache>
                <c:formatCode>0.00</c:formatCode>
                <c:ptCount val="3"/>
                <c:pt idx="0">
                  <c:v>53.997334196336986</c:v>
                </c:pt>
                <c:pt idx="1">
                  <c:v>22.277725393204271</c:v>
                </c:pt>
                <c:pt idx="2">
                  <c:v>23.724940410458743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0-46A4-98BD-68DB36149B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62-491D-9740-BB9EC9AB0C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62-491D-9740-BB9EC9AB0C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62-491D-9740-BB9EC9AB0C6B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2-491D-9740-BB9EC9AB0C6B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2-491D-9740-BB9EC9AB0C6B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2-491D-9740-BB9EC9AB0C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'2024'!$M$50:$M$52</c:f>
              <c:numCache>
                <c:formatCode>#,##0.00</c:formatCode>
                <c:ptCount val="3"/>
                <c:pt idx="0">
                  <c:v>86.401165160520705</c:v>
                </c:pt>
                <c:pt idx="1">
                  <c:v>13.598834839479293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2-491D-9740-BB9EC9AB0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F-46A6-B09F-FB31D3B8B0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F-46A6-B09F-FB31D3B8B0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F-46A6-B09F-FB31D3B8B0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DF-46A6-B09F-FB31D3B8B0E0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F-46A6-B09F-FB31D3B8B0E0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F-46A6-B09F-FB31D3B8B0E0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F-46A6-B09F-FB31D3B8B0E0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F-46A6-B09F-FB31D3B8B0E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'2024'!$M$40:$M$42</c:f>
              <c:numCache>
                <c:formatCode>0.00</c:formatCode>
                <c:ptCount val="3"/>
                <c:pt idx="0">
                  <c:v>58.109015733642657</c:v>
                </c:pt>
                <c:pt idx="1">
                  <c:v>19.55799912428224</c:v>
                </c:pt>
                <c:pt idx="2">
                  <c:v>22.332985142075103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DF-46A6-B09F-FB31D3B8B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December 2024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D1-49BD-B0EE-12F0403C4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D1-49BD-B0EE-12F0403C4D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D1-49BD-B0EE-12F0403C4D48}"/>
              </c:ext>
            </c:extLst>
          </c:dPt>
          <c:dLbls>
            <c:dLbl>
              <c:idx val="0"/>
              <c:layout>
                <c:manualLayout>
                  <c:x val="0.10817668702033988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1-49BD-B0EE-12F0403C4D48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1-49BD-B0EE-12F0403C4D4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1-49BD-B0EE-12F0403C4D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'2024'!$N$50:$N$52</c:f>
              <c:numCache>
                <c:formatCode>#,##0.00</c:formatCode>
                <c:ptCount val="3"/>
                <c:pt idx="0">
                  <c:v>82.266610602069619</c:v>
                </c:pt>
                <c:pt idx="1">
                  <c:v>17.733389397930377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1-49BD-B0EE-12F0403C4D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December 2024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7-444A-B93C-4AFA91128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7-444A-B93C-4AFA911284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57-444A-B93C-4AFA911284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7-444A-B93C-4AFA911284A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7-444A-B93C-4AFA911284A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7-444A-B93C-4AFA911284AF}"/>
                </c:ext>
              </c:extLst>
            </c:dLbl>
            <c:dLbl>
              <c:idx val="2"/>
              <c:layout>
                <c:manualLayout>
                  <c:x val="-2.9695619896065468E-3"/>
                  <c:y val="4.235587572829948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7-444A-B93C-4AFA911284A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7-444A-B93C-4AFA911284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'2024'!$N$40:$N$42</c:f>
              <c:numCache>
                <c:formatCode>0.00</c:formatCode>
                <c:ptCount val="3"/>
                <c:pt idx="0">
                  <c:v>57.776618526912657</c:v>
                </c:pt>
                <c:pt idx="1">
                  <c:v>18.599000278440432</c:v>
                </c:pt>
                <c:pt idx="2">
                  <c:v>23.624381194646912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57-444A-B93C-4AFA911284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1480F0C-D4EB-4F70-B5EA-2310737C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58457A2-9186-4EBA-8BC6-E36081DF2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2F9640-FA25-4B4A-B0DD-C406F4D61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8F095C-4A68-4E6A-B7D6-DC09F9CFA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441916F-732C-4926-9E73-285F8BAB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30230A3-5D54-40C9-9D29-6B9BFB1DC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318F099-6BB2-499D-8B91-0F15BD20C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0F7D830-A84D-4983-8826-8B34638E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2F03486-F732-4E2D-A535-B3EB30B8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C2D418AD-6300-4C1C-ACF9-33153529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DB88A91-98A5-42F8-B230-2EBB1617F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7743EEC-AE89-4207-AECF-1228420E6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E5B67C4-476E-475B-B4A8-D4C1ADE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B4A41B1-9F05-4DD5-86C1-EA76F331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E8E0CB9-F050-458D-8CD7-C498A560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0EF8FF0-AE33-4F1B-9B5A-83F0CF223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91D3DE1-C84F-452F-9C1D-812835C4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3DB2D26-B7D5-4BC2-8672-3DE7922D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6D0D5F2-7A47-423D-A5B8-AD8096C89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3D4206A-1477-481B-8A6F-275A26414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B57E501-4948-4D24-AA85-9E354B919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29</xdr:row>
      <xdr:rowOff>5715</xdr:rowOff>
    </xdr:from>
    <xdr:to>
      <xdr:col>12</xdr:col>
      <xdr:colOff>342900</xdr:colOff>
      <xdr:row>44</xdr:row>
      <xdr:rowOff>70485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F69BA2D-525A-47F0-B7FB-B49F65D9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>
      <selection activeCell="N9" sqref="N9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626610</v>
      </c>
      <c r="E6" s="36">
        <v>367014</v>
      </c>
    </row>
    <row r="7" spans="2:5" ht="12.95" customHeight="1" x14ac:dyDescent="0.2">
      <c r="B7" s="27" t="s">
        <v>1</v>
      </c>
      <c r="C7" s="27" t="s">
        <v>15</v>
      </c>
      <c r="D7" s="36">
        <v>653950</v>
      </c>
      <c r="E7" s="36">
        <v>432096</v>
      </c>
    </row>
    <row r="8" spans="2:5" ht="12.95" customHeight="1" x14ac:dyDescent="0.2">
      <c r="B8" s="27" t="s">
        <v>2</v>
      </c>
      <c r="C8" s="27" t="s">
        <v>16</v>
      </c>
      <c r="D8" s="36">
        <v>2161550</v>
      </c>
      <c r="E8" s="36">
        <v>85364</v>
      </c>
    </row>
    <row r="9" spans="2:5" ht="12.95" customHeight="1" x14ac:dyDescent="0.2">
      <c r="B9" s="27" t="s">
        <v>3</v>
      </c>
      <c r="C9" s="27" t="s">
        <v>17</v>
      </c>
      <c r="D9" s="36">
        <v>549350</v>
      </c>
      <c r="E9" s="36">
        <v>69576</v>
      </c>
    </row>
    <row r="10" spans="2:5" ht="12.95" customHeight="1" x14ac:dyDescent="0.2">
      <c r="B10" s="27" t="s">
        <v>4</v>
      </c>
      <c r="C10" s="27" t="s">
        <v>18</v>
      </c>
      <c r="D10" s="36">
        <v>146430404</v>
      </c>
      <c r="E10" s="36">
        <v>363520</v>
      </c>
    </row>
    <row r="11" spans="2:5" ht="12.95" customHeight="1" x14ac:dyDescent="0.2">
      <c r="B11" s="27" t="s">
        <v>5</v>
      </c>
      <c r="C11" s="27" t="s">
        <v>19</v>
      </c>
      <c r="D11" s="36">
        <v>1800000</v>
      </c>
      <c r="E11" s="36">
        <v>10809</v>
      </c>
    </row>
    <row r="12" spans="2:5" ht="12.95" customHeight="1" x14ac:dyDescent="0.2">
      <c r="B12" s="27" t="s">
        <v>6</v>
      </c>
      <c r="C12" s="27" t="s">
        <v>20</v>
      </c>
      <c r="D12" s="36">
        <v>1282950</v>
      </c>
      <c r="E12" s="36">
        <v>107416</v>
      </c>
    </row>
    <row r="13" spans="2:5" ht="12.95" customHeight="1" x14ac:dyDescent="0.2">
      <c r="B13" s="27" t="s">
        <v>28</v>
      </c>
      <c r="C13" s="27" t="s">
        <v>29</v>
      </c>
      <c r="D13" s="36">
        <v>200280</v>
      </c>
      <c r="E13" s="36">
        <v>1366</v>
      </c>
    </row>
    <row r="14" spans="2:5" ht="12.95" customHeight="1" x14ac:dyDescent="0.2">
      <c r="B14" s="27" t="s">
        <v>7</v>
      </c>
      <c r="C14" s="27" t="s">
        <v>21</v>
      </c>
      <c r="D14" s="36">
        <v>328340</v>
      </c>
      <c r="E14" s="36">
        <v>24160</v>
      </c>
    </row>
    <row r="15" spans="2:5" ht="12.95" customHeight="1" x14ac:dyDescent="0.2">
      <c r="B15" s="27" t="s">
        <v>8</v>
      </c>
      <c r="C15" s="27" t="s">
        <v>22</v>
      </c>
      <c r="D15" s="36">
        <v>3449560</v>
      </c>
      <c r="E15" s="36">
        <v>3591734</v>
      </c>
    </row>
    <row r="16" spans="2:5" ht="12.95" customHeight="1" x14ac:dyDescent="0.2">
      <c r="B16" s="27" t="s">
        <v>9</v>
      </c>
      <c r="C16" s="27" t="s">
        <v>23</v>
      </c>
      <c r="D16" s="36">
        <v>575590</v>
      </c>
      <c r="E16" s="36">
        <v>652557</v>
      </c>
    </row>
    <row r="17" spans="2:17" ht="12.95" customHeight="1" x14ac:dyDescent="0.2">
      <c r="B17" s="27" t="s">
        <v>10</v>
      </c>
      <c r="C17" s="27" t="s">
        <v>24</v>
      </c>
      <c r="D17" s="36">
        <v>8653730</v>
      </c>
      <c r="E17" s="36">
        <v>7750557</v>
      </c>
    </row>
    <row r="18" spans="2:17" ht="12.95" customHeight="1" x14ac:dyDescent="0.2">
      <c r="B18" s="27" t="s">
        <v>11</v>
      </c>
      <c r="C18" s="27" t="s">
        <v>25</v>
      </c>
      <c r="D18" s="36">
        <v>2497060</v>
      </c>
      <c r="E18" s="36">
        <v>18311</v>
      </c>
    </row>
    <row r="19" spans="2:17" ht="12.95" customHeight="1" x14ac:dyDescent="0.2">
      <c r="B19" s="27" t="s">
        <v>30</v>
      </c>
      <c r="C19" s="27" t="s">
        <v>31</v>
      </c>
      <c r="D19" s="36">
        <v>5357</v>
      </c>
      <c r="E19" s="36">
        <v>880</v>
      </c>
    </row>
    <row r="20" spans="2:17" ht="12.95" customHeight="1" x14ac:dyDescent="0.2">
      <c r="B20" s="27" t="s">
        <v>32</v>
      </c>
      <c r="C20" s="27" t="s">
        <v>33</v>
      </c>
      <c r="D20" s="36">
        <v>1410</v>
      </c>
      <c r="E20" s="36">
        <v>600</v>
      </c>
    </row>
    <row r="21" spans="2:17" ht="12.95" customHeight="1" x14ac:dyDescent="0.2">
      <c r="B21" s="27" t="s">
        <v>12</v>
      </c>
      <c r="C21" s="27" t="s">
        <v>26</v>
      </c>
      <c r="D21" s="36">
        <v>1415375</v>
      </c>
      <c r="E21" s="36">
        <v>705670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49830</v>
      </c>
      <c r="E22" s="36">
        <v>10345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24019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55755</v>
      </c>
      <c r="E32" s="36">
        <v>34261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69210</v>
      </c>
      <c r="E33" s="36">
        <v>47219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206250</v>
      </c>
      <c r="E34" s="36">
        <v>8765</v>
      </c>
    </row>
    <row r="35" spans="2:17" ht="12.95" customHeight="1" x14ac:dyDescent="0.2">
      <c r="B35" s="27" t="s">
        <v>3</v>
      </c>
      <c r="C35" s="27" t="s">
        <v>17</v>
      </c>
      <c r="D35" s="36">
        <v>536800</v>
      </c>
      <c r="E35" s="36">
        <v>69356</v>
      </c>
    </row>
    <row r="36" spans="2:17" ht="12.95" customHeight="1" x14ac:dyDescent="0.2">
      <c r="B36" s="27" t="s">
        <v>4</v>
      </c>
      <c r="C36" s="27" t="s">
        <v>18</v>
      </c>
      <c r="D36" s="36">
        <v>112095961</v>
      </c>
      <c r="E36" s="36">
        <v>286154</v>
      </c>
    </row>
    <row r="37" spans="2:17" ht="12.95" customHeight="1" x14ac:dyDescent="0.2">
      <c r="B37" s="27" t="s">
        <v>5</v>
      </c>
      <c r="C37" s="27" t="s">
        <v>19</v>
      </c>
      <c r="D37" s="36">
        <v>198000</v>
      </c>
      <c r="E37" s="36">
        <v>1286</v>
      </c>
    </row>
    <row r="38" spans="2:17" ht="12.95" customHeight="1" x14ac:dyDescent="0.2">
      <c r="B38" s="27" t="s">
        <v>6</v>
      </c>
      <c r="C38" s="27" t="s">
        <v>20</v>
      </c>
      <c r="D38" s="36">
        <v>12938700</v>
      </c>
      <c r="E38" s="36">
        <v>1137786</v>
      </c>
    </row>
    <row r="39" spans="2:17" ht="12.95" customHeight="1" x14ac:dyDescent="0.2">
      <c r="B39" s="27" t="s">
        <v>28</v>
      </c>
      <c r="C39" s="27" t="s">
        <v>29</v>
      </c>
      <c r="D39" s="36">
        <v>310</v>
      </c>
      <c r="E39" s="36">
        <v>4</v>
      </c>
    </row>
    <row r="40" spans="2:17" ht="12.95" customHeight="1" x14ac:dyDescent="0.2">
      <c r="B40" s="27" t="s">
        <v>7</v>
      </c>
      <c r="C40" s="27" t="s">
        <v>21</v>
      </c>
      <c r="D40" s="36">
        <v>145310</v>
      </c>
      <c r="E40" s="36">
        <v>12628</v>
      </c>
    </row>
    <row r="41" spans="2:17" ht="12.95" customHeight="1" x14ac:dyDescent="0.2">
      <c r="B41" s="27" t="s">
        <v>8</v>
      </c>
      <c r="C41" s="27" t="s">
        <v>22</v>
      </c>
      <c r="D41" s="36">
        <v>272072</v>
      </c>
      <c r="E41" s="36">
        <v>293483</v>
      </c>
    </row>
    <row r="42" spans="2:17" ht="12.95" customHeight="1" x14ac:dyDescent="0.2">
      <c r="B42" s="27" t="s">
        <v>9</v>
      </c>
      <c r="C42" s="27" t="s">
        <v>23</v>
      </c>
      <c r="D42" s="36">
        <v>142000</v>
      </c>
      <c r="E42" s="36">
        <v>167675</v>
      </c>
    </row>
    <row r="43" spans="2:17" ht="12.95" customHeight="1" x14ac:dyDescent="0.2">
      <c r="B43" s="27" t="s">
        <v>10</v>
      </c>
      <c r="C43" s="27" t="s">
        <v>24</v>
      </c>
      <c r="D43" s="36">
        <v>834051</v>
      </c>
      <c r="E43" s="36">
        <v>777008</v>
      </c>
    </row>
    <row r="44" spans="2:17" ht="12.95" customHeight="1" x14ac:dyDescent="0.2">
      <c r="B44" s="27" t="s">
        <v>11</v>
      </c>
      <c r="C44" s="27" t="s">
        <v>25</v>
      </c>
      <c r="D44" s="36">
        <v>1768580</v>
      </c>
      <c r="E44" s="36">
        <v>16193</v>
      </c>
    </row>
    <row r="45" spans="2:17" ht="12.95" customHeight="1" x14ac:dyDescent="0.2">
      <c r="B45" s="27" t="s">
        <v>30</v>
      </c>
      <c r="C45" s="27" t="s">
        <v>31</v>
      </c>
      <c r="D45" s="36">
        <v>1000</v>
      </c>
      <c r="E45" s="36">
        <v>206</v>
      </c>
    </row>
    <row r="46" spans="2:17" ht="12.95" customHeight="1" x14ac:dyDescent="0.2">
      <c r="B46" s="20" t="s">
        <v>32</v>
      </c>
      <c r="C46" s="20" t="s">
        <v>33</v>
      </c>
      <c r="D46" s="36">
        <v>560</v>
      </c>
      <c r="E46" s="36">
        <v>296</v>
      </c>
    </row>
    <row r="47" spans="2:17" ht="12.95" customHeight="1" x14ac:dyDescent="0.2">
      <c r="B47" s="27" t="s">
        <v>12</v>
      </c>
      <c r="C47" s="27" t="s">
        <v>26</v>
      </c>
      <c r="D47" s="36">
        <v>1161324</v>
      </c>
      <c r="E47" s="36">
        <v>606227</v>
      </c>
    </row>
    <row r="48" spans="2:17" ht="12.95" customHeight="1" x14ac:dyDescent="0.2">
      <c r="B48" s="27" t="s">
        <v>13</v>
      </c>
      <c r="C48" s="27" t="s">
        <v>27</v>
      </c>
      <c r="D48" s="36">
        <v>23740</v>
      </c>
      <c r="E48" s="36">
        <v>5638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12884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14.215994</v>
      </c>
    </row>
    <row r="81" spans="2:5" ht="12.95" customHeight="1" x14ac:dyDescent="0.2">
      <c r="B81" s="24" t="s">
        <v>57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F4AE-A0AF-40B2-83E5-4835465095C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511350</v>
      </c>
      <c r="E6" s="36">
        <v>297360</v>
      </c>
    </row>
    <row r="7" spans="2:5" ht="12.95" customHeight="1" x14ac:dyDescent="0.2">
      <c r="B7" s="27" t="s">
        <v>1</v>
      </c>
      <c r="C7" s="27" t="s">
        <v>15</v>
      </c>
      <c r="D7" s="36">
        <v>548078</v>
      </c>
      <c r="E7" s="36">
        <v>364280</v>
      </c>
    </row>
    <row r="8" spans="2:5" ht="12.95" customHeight="1" x14ac:dyDescent="0.2">
      <c r="B8" s="27" t="s">
        <v>2</v>
      </c>
      <c r="C8" s="27" t="s">
        <v>16</v>
      </c>
      <c r="D8" s="36">
        <v>487000</v>
      </c>
      <c r="E8" s="36">
        <v>18841</v>
      </c>
    </row>
    <row r="9" spans="2:5" ht="12.95" customHeight="1" x14ac:dyDescent="0.2">
      <c r="B9" s="27" t="s">
        <v>3</v>
      </c>
      <c r="C9" s="27" t="s">
        <v>17</v>
      </c>
      <c r="D9" s="36">
        <v>183950</v>
      </c>
      <c r="E9" s="36">
        <v>22864</v>
      </c>
    </row>
    <row r="10" spans="2:5" ht="12.95" customHeight="1" x14ac:dyDescent="0.2">
      <c r="B10" s="27" t="s">
        <v>4</v>
      </c>
      <c r="C10" s="27" t="s">
        <v>18</v>
      </c>
      <c r="D10" s="36">
        <v>182861281</v>
      </c>
      <c r="E10" s="36">
        <v>449136</v>
      </c>
    </row>
    <row r="11" spans="2:5" ht="12.95" customHeight="1" x14ac:dyDescent="0.2">
      <c r="B11" s="27" t="s">
        <v>5</v>
      </c>
      <c r="C11" s="27" t="s">
        <v>19</v>
      </c>
      <c r="D11" s="36">
        <v>754000</v>
      </c>
      <c r="E11" s="36">
        <v>4287</v>
      </c>
    </row>
    <row r="12" spans="2:5" ht="12.95" customHeight="1" x14ac:dyDescent="0.2">
      <c r="B12" s="27" t="s">
        <v>6</v>
      </c>
      <c r="C12" s="27" t="s">
        <v>20</v>
      </c>
      <c r="D12" s="36">
        <v>858750</v>
      </c>
      <c r="E12" s="36">
        <v>70021</v>
      </c>
    </row>
    <row r="13" spans="2:5" ht="12.95" customHeight="1" x14ac:dyDescent="0.2">
      <c r="B13" s="27" t="s">
        <v>28</v>
      </c>
      <c r="C13" s="27" t="s">
        <v>29</v>
      </c>
      <c r="D13" s="36">
        <v>245200</v>
      </c>
      <c r="E13" s="36">
        <v>1767</v>
      </c>
    </row>
    <row r="14" spans="2:5" ht="12.95" customHeight="1" x14ac:dyDescent="0.2">
      <c r="B14" s="27" t="s">
        <v>7</v>
      </c>
      <c r="C14" s="27" t="s">
        <v>21</v>
      </c>
      <c r="D14" s="36">
        <v>110850</v>
      </c>
      <c r="E14" s="36">
        <v>8260</v>
      </c>
    </row>
    <row r="15" spans="2:5" ht="12.95" customHeight="1" x14ac:dyDescent="0.2">
      <c r="B15" s="27" t="s">
        <v>8</v>
      </c>
      <c r="C15" s="27" t="s">
        <v>22</v>
      </c>
      <c r="D15" s="36">
        <v>2964893</v>
      </c>
      <c r="E15" s="36">
        <v>3380169</v>
      </c>
    </row>
    <row r="16" spans="2:5" ht="12.95" customHeight="1" x14ac:dyDescent="0.2">
      <c r="B16" s="27" t="s">
        <v>9</v>
      </c>
      <c r="C16" s="27" t="s">
        <v>23</v>
      </c>
      <c r="D16" s="36">
        <v>612781</v>
      </c>
      <c r="E16" s="36">
        <v>699287</v>
      </c>
    </row>
    <row r="17" spans="2:17" ht="12.95" customHeight="1" x14ac:dyDescent="0.2">
      <c r="B17" s="27" t="s">
        <v>10</v>
      </c>
      <c r="C17" s="27" t="s">
        <v>24</v>
      </c>
      <c r="D17" s="36">
        <v>11173556</v>
      </c>
      <c r="E17" s="36">
        <v>10129683</v>
      </c>
    </row>
    <row r="18" spans="2:17" ht="12.95" customHeight="1" x14ac:dyDescent="0.2">
      <c r="B18" s="27" t="s">
        <v>11</v>
      </c>
      <c r="C18" s="27" t="s">
        <v>25</v>
      </c>
      <c r="D18" s="36">
        <v>1744540</v>
      </c>
      <c r="E18" s="36">
        <v>12678</v>
      </c>
    </row>
    <row r="19" spans="2:17" ht="12.95" customHeight="1" x14ac:dyDescent="0.2">
      <c r="B19" s="27" t="s">
        <v>30</v>
      </c>
      <c r="C19" s="27" t="s">
        <v>31</v>
      </c>
      <c r="D19" s="36">
        <v>4531</v>
      </c>
      <c r="E19" s="36">
        <v>745</v>
      </c>
    </row>
    <row r="20" spans="2:17" ht="12.95" customHeight="1" x14ac:dyDescent="0.2">
      <c r="B20" s="27" t="s">
        <v>32</v>
      </c>
      <c r="C20" s="27" t="s">
        <v>33</v>
      </c>
      <c r="D20" s="36">
        <v>1045</v>
      </c>
      <c r="E20" s="36">
        <v>448</v>
      </c>
    </row>
    <row r="21" spans="2:17" ht="12.95" customHeight="1" x14ac:dyDescent="0.2">
      <c r="B21" s="27" t="s">
        <v>12</v>
      </c>
      <c r="C21" s="27" t="s">
        <v>26</v>
      </c>
      <c r="D21" s="36">
        <v>1404344</v>
      </c>
      <c r="E21" s="36">
        <v>702890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121845</v>
      </c>
      <c r="E22" s="36">
        <v>26473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21334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42265</v>
      </c>
      <c r="E32" s="36">
        <v>25696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74720</v>
      </c>
      <c r="E33" s="36">
        <v>51792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308681</v>
      </c>
      <c r="E34" s="36">
        <v>12798</v>
      </c>
    </row>
    <row r="35" spans="2:17" ht="12.95" customHeight="1" x14ac:dyDescent="0.2">
      <c r="B35" s="27" t="s">
        <v>3</v>
      </c>
      <c r="C35" s="27" t="s">
        <v>17</v>
      </c>
      <c r="D35" s="36">
        <v>187050</v>
      </c>
      <c r="E35" s="36">
        <v>24493</v>
      </c>
    </row>
    <row r="36" spans="2:17" ht="12.95" customHeight="1" x14ac:dyDescent="0.2">
      <c r="B36" s="27" t="s">
        <v>4</v>
      </c>
      <c r="C36" s="27" t="s">
        <v>18</v>
      </c>
      <c r="D36" s="36">
        <v>165099281</v>
      </c>
      <c r="E36" s="36">
        <v>415690</v>
      </c>
    </row>
    <row r="37" spans="2:17" ht="12.95" customHeight="1" x14ac:dyDescent="0.2">
      <c r="B37" s="27" t="s">
        <v>5</v>
      </c>
      <c r="C37" s="27" t="s">
        <v>19</v>
      </c>
      <c r="D37" s="36">
        <v>834000</v>
      </c>
      <c r="E37" s="36">
        <v>5330</v>
      </c>
    </row>
    <row r="38" spans="2:17" ht="12.95" customHeight="1" x14ac:dyDescent="0.2">
      <c r="B38" s="27" t="s">
        <v>6</v>
      </c>
      <c r="C38" s="27" t="s">
        <v>20</v>
      </c>
      <c r="D38" s="36">
        <v>567550</v>
      </c>
      <c r="E38" s="36">
        <v>48335</v>
      </c>
    </row>
    <row r="39" spans="2:17" ht="12.95" customHeight="1" x14ac:dyDescent="0.2">
      <c r="B39" s="27" t="s">
        <v>28</v>
      </c>
      <c r="C39" s="27" t="s">
        <v>29</v>
      </c>
      <c r="D39" s="36">
        <v>27170</v>
      </c>
      <c r="E39" s="36">
        <v>272</v>
      </c>
    </row>
    <row r="40" spans="2:17" ht="12.95" customHeight="1" x14ac:dyDescent="0.2">
      <c r="B40" s="27" t="s">
        <v>7</v>
      </c>
      <c r="C40" s="27" t="s">
        <v>21</v>
      </c>
      <c r="D40" s="36">
        <v>140950</v>
      </c>
      <c r="E40" s="36">
        <v>11454</v>
      </c>
    </row>
    <row r="41" spans="2:17" ht="12.95" customHeight="1" x14ac:dyDescent="0.2">
      <c r="B41" s="27" t="s">
        <v>8</v>
      </c>
      <c r="C41" s="27" t="s">
        <v>22</v>
      </c>
      <c r="D41" s="36">
        <v>298823</v>
      </c>
      <c r="E41" s="36">
        <v>320934</v>
      </c>
    </row>
    <row r="42" spans="2:17" ht="12.95" customHeight="1" x14ac:dyDescent="0.2">
      <c r="B42" s="27" t="s">
        <v>9</v>
      </c>
      <c r="C42" s="27" t="s">
        <v>23</v>
      </c>
      <c r="D42" s="36">
        <v>153015</v>
      </c>
      <c r="E42" s="36">
        <v>182279</v>
      </c>
    </row>
    <row r="43" spans="2:17" ht="12.95" customHeight="1" x14ac:dyDescent="0.2">
      <c r="B43" s="27" t="s">
        <v>10</v>
      </c>
      <c r="C43" s="27" t="s">
        <v>24</v>
      </c>
      <c r="D43" s="36">
        <v>859503</v>
      </c>
      <c r="E43" s="36">
        <v>809633</v>
      </c>
    </row>
    <row r="44" spans="2:17" ht="12.95" customHeight="1" x14ac:dyDescent="0.2">
      <c r="B44" s="27" t="s">
        <v>11</v>
      </c>
      <c r="C44" s="27" t="s">
        <v>25</v>
      </c>
      <c r="D44" s="36">
        <v>2552341</v>
      </c>
      <c r="E44" s="36">
        <v>22993</v>
      </c>
    </row>
    <row r="45" spans="2:17" ht="12.95" customHeight="1" x14ac:dyDescent="0.2">
      <c r="B45" s="27" t="s">
        <v>30</v>
      </c>
      <c r="C45" s="27" t="s">
        <v>31</v>
      </c>
      <c r="D45" s="36">
        <v>1371</v>
      </c>
      <c r="E45" s="36">
        <v>280</v>
      </c>
    </row>
    <row r="46" spans="2:17" ht="12.95" customHeight="1" x14ac:dyDescent="0.2">
      <c r="B46" s="20" t="s">
        <v>32</v>
      </c>
      <c r="C46" s="20" t="s">
        <v>33</v>
      </c>
      <c r="D46" s="36">
        <v>1790</v>
      </c>
      <c r="E46" s="36">
        <v>947</v>
      </c>
    </row>
    <row r="47" spans="2:17" ht="12.95" customHeight="1" x14ac:dyDescent="0.2">
      <c r="B47" s="27" t="s">
        <v>12</v>
      </c>
      <c r="C47" s="27" t="s">
        <v>26</v>
      </c>
      <c r="D47" s="36">
        <v>1398085</v>
      </c>
      <c r="E47" s="36">
        <v>729965</v>
      </c>
    </row>
    <row r="48" spans="2:17" ht="12.95" customHeight="1" x14ac:dyDescent="0.2">
      <c r="B48" s="27" t="s">
        <v>13</v>
      </c>
      <c r="C48" s="27" t="s">
        <v>27</v>
      </c>
      <c r="D48" s="36">
        <v>25315</v>
      </c>
      <c r="E48" s="36">
        <v>6052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23050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16.210522999999998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76C3-09CA-4669-A52E-D1E16A4B23C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520570</v>
      </c>
      <c r="E6" s="60">
        <v>302243</v>
      </c>
    </row>
    <row r="7" spans="2:5" ht="12.95" customHeight="1" x14ac:dyDescent="0.2">
      <c r="B7" s="27" t="s">
        <v>1</v>
      </c>
      <c r="C7" s="27" t="s">
        <v>15</v>
      </c>
      <c r="D7" s="60">
        <v>734320</v>
      </c>
      <c r="E7" s="60">
        <v>485026</v>
      </c>
    </row>
    <row r="8" spans="2:5" ht="12.95" customHeight="1" x14ac:dyDescent="0.2">
      <c r="B8" s="27" t="s">
        <v>2</v>
      </c>
      <c r="C8" s="27" t="s">
        <v>16</v>
      </c>
      <c r="D8" s="60">
        <v>2233900</v>
      </c>
      <c r="E8" s="60">
        <v>86733</v>
      </c>
    </row>
    <row r="9" spans="2:5" ht="12.95" customHeight="1" x14ac:dyDescent="0.2">
      <c r="B9" s="27" t="s">
        <v>3</v>
      </c>
      <c r="C9" s="27" t="s">
        <v>17</v>
      </c>
      <c r="D9" s="60">
        <v>65070</v>
      </c>
      <c r="E9" s="60">
        <v>6364</v>
      </c>
    </row>
    <row r="10" spans="2:5" ht="12.95" customHeight="1" x14ac:dyDescent="0.2">
      <c r="B10" s="27" t="s">
        <v>4</v>
      </c>
      <c r="C10" s="27" t="s">
        <v>18</v>
      </c>
      <c r="D10" s="60">
        <v>195295900</v>
      </c>
      <c r="E10" s="60">
        <v>473179</v>
      </c>
    </row>
    <row r="11" spans="2:5" ht="12.95" customHeight="1" x14ac:dyDescent="0.2">
      <c r="B11" s="27" t="s">
        <v>5</v>
      </c>
      <c r="C11" s="27" t="s">
        <v>19</v>
      </c>
      <c r="D11" s="60">
        <v>1366000</v>
      </c>
      <c r="E11" s="60">
        <v>7470</v>
      </c>
    </row>
    <row r="12" spans="2:5" ht="12.95" customHeight="1" x14ac:dyDescent="0.2">
      <c r="B12" s="27" t="s">
        <v>6</v>
      </c>
      <c r="C12" s="27" t="s">
        <v>20</v>
      </c>
      <c r="D12" s="60">
        <v>177950</v>
      </c>
      <c r="E12" s="60">
        <v>12456</v>
      </c>
    </row>
    <row r="13" spans="2:5" ht="12.95" customHeight="1" x14ac:dyDescent="0.2">
      <c r="B13" s="27" t="s">
        <v>28</v>
      </c>
      <c r="C13" s="27" t="s">
        <v>29</v>
      </c>
      <c r="D13" s="60">
        <v>98850</v>
      </c>
      <c r="E13" s="61">
        <v>704</v>
      </c>
    </row>
    <row r="14" spans="2:5" ht="12.95" customHeight="1" x14ac:dyDescent="0.2">
      <c r="B14" s="27" t="s">
        <v>7</v>
      </c>
      <c r="C14" s="27" t="s">
        <v>21</v>
      </c>
      <c r="D14" s="60">
        <v>106050</v>
      </c>
      <c r="E14" s="60">
        <v>6921</v>
      </c>
    </row>
    <row r="15" spans="2:5" ht="12.95" customHeight="1" x14ac:dyDescent="0.2">
      <c r="B15" s="27" t="s">
        <v>8</v>
      </c>
      <c r="C15" s="27" t="s">
        <v>22</v>
      </c>
      <c r="D15" s="60">
        <v>3239385</v>
      </c>
      <c r="E15" s="60">
        <v>3270704</v>
      </c>
    </row>
    <row r="16" spans="2:5" ht="12.95" customHeight="1" x14ac:dyDescent="0.2">
      <c r="B16" s="27" t="s">
        <v>9</v>
      </c>
      <c r="C16" s="27" t="s">
        <v>23</v>
      </c>
      <c r="D16" s="60">
        <v>499335</v>
      </c>
      <c r="E16" s="60">
        <v>566968</v>
      </c>
    </row>
    <row r="17" spans="2:17" ht="12.95" customHeight="1" x14ac:dyDescent="0.2">
      <c r="B17" s="27" t="s">
        <v>10</v>
      </c>
      <c r="C17" s="27" t="s">
        <v>24</v>
      </c>
      <c r="D17" s="60">
        <v>10719010</v>
      </c>
      <c r="E17" s="60">
        <v>9647053</v>
      </c>
    </row>
    <row r="18" spans="2:17" ht="12.95" customHeight="1" x14ac:dyDescent="0.2">
      <c r="B18" s="27" t="s">
        <v>11</v>
      </c>
      <c r="C18" s="27" t="s">
        <v>25</v>
      </c>
      <c r="D18" s="60">
        <v>3875820</v>
      </c>
      <c r="E18" s="60">
        <v>30051</v>
      </c>
    </row>
    <row r="19" spans="2:17" ht="12.95" customHeight="1" x14ac:dyDescent="0.2">
      <c r="B19" s="27" t="s">
        <v>30</v>
      </c>
      <c r="C19" s="27" t="s">
        <v>31</v>
      </c>
      <c r="D19" s="60">
        <v>8189</v>
      </c>
      <c r="E19" s="60">
        <v>1357</v>
      </c>
    </row>
    <row r="20" spans="2:17" ht="12.95" customHeight="1" x14ac:dyDescent="0.2">
      <c r="B20" s="27" t="s">
        <v>32</v>
      </c>
      <c r="C20" s="27" t="s">
        <v>33</v>
      </c>
      <c r="D20" s="60">
        <v>6035</v>
      </c>
      <c r="E20" s="60">
        <v>2660</v>
      </c>
    </row>
    <row r="21" spans="2:17" ht="12.95" customHeight="1" x14ac:dyDescent="0.2">
      <c r="B21" s="27" t="s">
        <v>12</v>
      </c>
      <c r="C21" s="27" t="s">
        <v>26</v>
      </c>
      <c r="D21" s="60">
        <v>1553552</v>
      </c>
      <c r="E21" s="60">
        <v>778862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115890</v>
      </c>
      <c r="E22" s="60">
        <v>24284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18122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25415</v>
      </c>
      <c r="E32" s="60">
        <v>15465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47230</v>
      </c>
      <c r="E33" s="60">
        <v>32416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436850</v>
      </c>
      <c r="E34" s="60">
        <v>18187</v>
      </c>
    </row>
    <row r="35" spans="2:17" ht="12.95" customHeight="1" x14ac:dyDescent="0.2">
      <c r="B35" s="27" t="s">
        <v>3</v>
      </c>
      <c r="C35" s="27" t="s">
        <v>17</v>
      </c>
      <c r="D35" s="60">
        <v>58120</v>
      </c>
      <c r="E35" s="60">
        <v>7883</v>
      </c>
    </row>
    <row r="36" spans="2:17" ht="12.95" customHeight="1" x14ac:dyDescent="0.2">
      <c r="B36" s="27" t="s">
        <v>4</v>
      </c>
      <c r="C36" s="27" t="s">
        <v>18</v>
      </c>
      <c r="D36" s="60">
        <v>169027200</v>
      </c>
      <c r="E36" s="60">
        <v>421355</v>
      </c>
    </row>
    <row r="37" spans="2:17" ht="12.95" customHeight="1" x14ac:dyDescent="0.2">
      <c r="B37" s="27" t="s">
        <v>5</v>
      </c>
      <c r="C37" s="27" t="s">
        <v>19</v>
      </c>
      <c r="D37" s="60">
        <v>735000</v>
      </c>
      <c r="E37" s="60">
        <v>4622</v>
      </c>
    </row>
    <row r="38" spans="2:17" ht="12.95" customHeight="1" x14ac:dyDescent="0.2">
      <c r="B38" s="27" t="s">
        <v>6</v>
      </c>
      <c r="C38" s="27" t="s">
        <v>20</v>
      </c>
      <c r="D38" s="60">
        <v>9500</v>
      </c>
      <c r="E38" s="60">
        <v>834</v>
      </c>
    </row>
    <row r="39" spans="2:17" ht="12.95" customHeight="1" x14ac:dyDescent="0.2">
      <c r="B39" s="27" t="s">
        <v>28</v>
      </c>
      <c r="C39" s="27" t="s">
        <v>29</v>
      </c>
      <c r="D39" s="60">
        <v>73370</v>
      </c>
      <c r="E39" s="60">
        <v>727</v>
      </c>
    </row>
    <row r="40" spans="2:17" ht="12.95" customHeight="1" x14ac:dyDescent="0.2">
      <c r="B40" s="27" t="s">
        <v>7</v>
      </c>
      <c r="C40" s="27" t="s">
        <v>21</v>
      </c>
      <c r="D40" s="60">
        <v>11320</v>
      </c>
      <c r="E40" s="60">
        <v>997</v>
      </c>
    </row>
    <row r="41" spans="2:17" ht="12.95" customHeight="1" x14ac:dyDescent="0.2">
      <c r="B41" s="27" t="s">
        <v>8</v>
      </c>
      <c r="C41" s="27" t="s">
        <v>22</v>
      </c>
      <c r="D41" s="60">
        <v>338515</v>
      </c>
      <c r="E41" s="60">
        <v>354002</v>
      </c>
    </row>
    <row r="42" spans="2:17" ht="12.95" customHeight="1" x14ac:dyDescent="0.2">
      <c r="B42" s="27" t="s">
        <v>9</v>
      </c>
      <c r="C42" s="27" t="s">
        <v>23</v>
      </c>
      <c r="D42" s="60">
        <v>180998</v>
      </c>
      <c r="E42" s="60">
        <v>214601</v>
      </c>
    </row>
    <row r="43" spans="2:17" ht="12.95" customHeight="1" x14ac:dyDescent="0.2">
      <c r="B43" s="27" t="s">
        <v>10</v>
      </c>
      <c r="C43" s="27" t="s">
        <v>24</v>
      </c>
      <c r="D43" s="60">
        <v>1019333</v>
      </c>
      <c r="E43" s="60">
        <v>951557</v>
      </c>
    </row>
    <row r="44" spans="2:17" ht="12.95" customHeight="1" x14ac:dyDescent="0.2">
      <c r="B44" s="27" t="s">
        <v>11</v>
      </c>
      <c r="C44" s="27" t="s">
        <v>25</v>
      </c>
      <c r="D44" s="60">
        <v>4337780</v>
      </c>
      <c r="E44" s="60">
        <v>38995</v>
      </c>
    </row>
    <row r="45" spans="2:17" ht="12.95" customHeight="1" x14ac:dyDescent="0.2">
      <c r="B45" s="27" t="s">
        <v>30</v>
      </c>
      <c r="C45" s="27" t="s">
        <v>31</v>
      </c>
      <c r="D45" s="60">
        <v>6607</v>
      </c>
      <c r="E45" s="60">
        <v>1362</v>
      </c>
    </row>
    <row r="46" spans="2:17" ht="12.95" customHeight="1" x14ac:dyDescent="0.2">
      <c r="B46" s="20" t="s">
        <v>32</v>
      </c>
      <c r="C46" s="20" t="s">
        <v>33</v>
      </c>
      <c r="D46" s="60">
        <v>1285</v>
      </c>
      <c r="E46" s="60">
        <v>680</v>
      </c>
    </row>
    <row r="47" spans="2:17" ht="12.95" customHeight="1" x14ac:dyDescent="0.2">
      <c r="B47" s="27" t="s">
        <v>12</v>
      </c>
      <c r="C47" s="27" t="s">
        <v>26</v>
      </c>
      <c r="D47" s="60">
        <v>1415320</v>
      </c>
      <c r="E47" s="60">
        <v>738596</v>
      </c>
    </row>
    <row r="48" spans="2:17" ht="12.95" customHeight="1" x14ac:dyDescent="0.2">
      <c r="B48" s="27" t="s">
        <v>13</v>
      </c>
      <c r="C48" s="27" t="s">
        <v>27</v>
      </c>
      <c r="D48" s="60">
        <v>55060</v>
      </c>
      <c r="E48" s="60">
        <v>13213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17064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15.721157</v>
      </c>
    </row>
    <row r="81" spans="2:5" ht="12.95" customHeight="1" x14ac:dyDescent="0.2">
      <c r="B81" s="24" t="s">
        <v>57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6D1D-0B3C-4CBC-99C2-3333B3C67D6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905060</v>
      </c>
      <c r="E6" s="60">
        <v>527927</v>
      </c>
    </row>
    <row r="7" spans="2:5" ht="12.95" customHeight="1" x14ac:dyDescent="0.2">
      <c r="B7" s="27" t="s">
        <v>1</v>
      </c>
      <c r="C7" s="27" t="s">
        <v>15</v>
      </c>
      <c r="D7" s="60">
        <v>653972</v>
      </c>
      <c r="E7" s="60">
        <v>430536</v>
      </c>
    </row>
    <row r="8" spans="2:5" ht="12.95" customHeight="1" x14ac:dyDescent="0.2">
      <c r="B8" s="27" t="s">
        <v>2</v>
      </c>
      <c r="C8" s="27" t="s">
        <v>16</v>
      </c>
      <c r="D8" s="60">
        <v>6447300</v>
      </c>
      <c r="E8" s="60">
        <v>249160</v>
      </c>
    </row>
    <row r="9" spans="2:5" ht="12.95" customHeight="1" x14ac:dyDescent="0.2">
      <c r="B9" s="27" t="s">
        <v>3</v>
      </c>
      <c r="C9" s="27" t="s">
        <v>17</v>
      </c>
      <c r="D9" s="60">
        <v>26800</v>
      </c>
      <c r="E9" s="60">
        <v>2570</v>
      </c>
    </row>
    <row r="10" spans="2:5" ht="12.95" customHeight="1" x14ac:dyDescent="0.2">
      <c r="B10" s="27" t="s">
        <v>4</v>
      </c>
      <c r="C10" s="27" t="s">
        <v>18</v>
      </c>
      <c r="D10" s="60">
        <v>154765699</v>
      </c>
      <c r="E10" s="60">
        <v>376649</v>
      </c>
    </row>
    <row r="11" spans="2:5" ht="12.95" customHeight="1" x14ac:dyDescent="0.2">
      <c r="B11" s="27" t="s">
        <v>5</v>
      </c>
      <c r="C11" s="27" t="s">
        <v>19</v>
      </c>
      <c r="D11" s="60">
        <v>1809000</v>
      </c>
      <c r="E11" s="60">
        <v>9930</v>
      </c>
    </row>
    <row r="12" spans="2:5" ht="12.95" customHeight="1" x14ac:dyDescent="0.2">
      <c r="B12" s="27" t="s">
        <v>6</v>
      </c>
      <c r="C12" s="27" t="s">
        <v>20</v>
      </c>
      <c r="D12" s="60">
        <v>166050</v>
      </c>
      <c r="E12" s="60">
        <v>10272</v>
      </c>
    </row>
    <row r="13" spans="2:5" ht="12.95" customHeight="1" x14ac:dyDescent="0.2">
      <c r="B13" s="27" t="s">
        <v>28</v>
      </c>
      <c r="C13" s="27" t="s">
        <v>29</v>
      </c>
      <c r="D13" s="60">
        <v>158050</v>
      </c>
      <c r="E13" s="61">
        <v>1126</v>
      </c>
    </row>
    <row r="14" spans="2:5" ht="12.95" customHeight="1" x14ac:dyDescent="0.2">
      <c r="B14" s="27" t="s">
        <v>7</v>
      </c>
      <c r="C14" s="27" t="s">
        <v>21</v>
      </c>
      <c r="D14" s="60">
        <v>169800</v>
      </c>
      <c r="E14" s="60">
        <v>10656</v>
      </c>
    </row>
    <row r="15" spans="2:5" ht="12.95" customHeight="1" x14ac:dyDescent="0.2">
      <c r="B15" s="27" t="s">
        <v>8</v>
      </c>
      <c r="C15" s="27" t="s">
        <v>22</v>
      </c>
      <c r="D15" s="60">
        <v>3559791</v>
      </c>
      <c r="E15" s="60">
        <v>3548122</v>
      </c>
    </row>
    <row r="16" spans="2:5" ht="12.95" customHeight="1" x14ac:dyDescent="0.2">
      <c r="B16" s="27" t="s">
        <v>9</v>
      </c>
      <c r="C16" s="27" t="s">
        <v>23</v>
      </c>
      <c r="D16" s="60">
        <v>520400</v>
      </c>
      <c r="E16" s="60">
        <v>583988</v>
      </c>
    </row>
    <row r="17" spans="2:17" ht="12.95" customHeight="1" x14ac:dyDescent="0.2">
      <c r="B17" s="27" t="s">
        <v>10</v>
      </c>
      <c r="C17" s="27" t="s">
        <v>24</v>
      </c>
      <c r="D17" s="60">
        <v>12773082</v>
      </c>
      <c r="E17" s="60">
        <v>11627626</v>
      </c>
    </row>
    <row r="18" spans="2:17" ht="12.95" customHeight="1" x14ac:dyDescent="0.2">
      <c r="B18" s="27" t="s">
        <v>11</v>
      </c>
      <c r="C18" s="27" t="s">
        <v>25</v>
      </c>
      <c r="D18" s="60">
        <v>3017900</v>
      </c>
      <c r="E18" s="60">
        <v>21971</v>
      </c>
    </row>
    <row r="19" spans="2:17" ht="12.95" customHeight="1" x14ac:dyDescent="0.2">
      <c r="B19" s="27" t="s">
        <v>30</v>
      </c>
      <c r="C19" s="27" t="s">
        <v>31</v>
      </c>
      <c r="D19" s="60">
        <v>5723</v>
      </c>
      <c r="E19" s="60">
        <v>948</v>
      </c>
    </row>
    <row r="20" spans="2:17" ht="12.95" customHeight="1" x14ac:dyDescent="0.2">
      <c r="B20" s="27" t="s">
        <v>32</v>
      </c>
      <c r="C20" s="27" t="s">
        <v>33</v>
      </c>
      <c r="D20" s="60">
        <v>3125</v>
      </c>
      <c r="E20" s="60">
        <v>1339</v>
      </c>
    </row>
    <row r="21" spans="2:17" ht="12.95" customHeight="1" x14ac:dyDescent="0.2">
      <c r="B21" s="27" t="s">
        <v>12</v>
      </c>
      <c r="C21" s="27" t="s">
        <v>26</v>
      </c>
      <c r="D21" s="60">
        <v>1622896</v>
      </c>
      <c r="E21" s="60">
        <v>811910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99480</v>
      </c>
      <c r="E22" s="60">
        <v>20868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28971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62865</v>
      </c>
      <c r="E32" s="60">
        <v>38028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51800</v>
      </c>
      <c r="E33" s="60">
        <v>35393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534050</v>
      </c>
      <c r="E34" s="60">
        <v>22151</v>
      </c>
    </row>
    <row r="35" spans="2:17" ht="12.95" customHeight="1" x14ac:dyDescent="0.2">
      <c r="B35" s="27" t="s">
        <v>3</v>
      </c>
      <c r="C35" s="27" t="s">
        <v>17</v>
      </c>
      <c r="D35" s="60">
        <v>52750</v>
      </c>
      <c r="E35" s="60">
        <v>7147</v>
      </c>
    </row>
    <row r="36" spans="2:17" ht="12.95" customHeight="1" x14ac:dyDescent="0.2">
      <c r="B36" s="27" t="s">
        <v>4</v>
      </c>
      <c r="C36" s="27" t="s">
        <v>18</v>
      </c>
      <c r="D36" s="60">
        <v>141960399</v>
      </c>
      <c r="E36" s="60">
        <v>356220</v>
      </c>
    </row>
    <row r="37" spans="2:17" ht="12.95" customHeight="1" x14ac:dyDescent="0.2">
      <c r="B37" s="27" t="s">
        <v>5</v>
      </c>
      <c r="C37" s="27" t="s">
        <v>19</v>
      </c>
      <c r="D37" s="60">
        <v>410000</v>
      </c>
      <c r="E37" s="60">
        <v>2563</v>
      </c>
    </row>
    <row r="38" spans="2:17" ht="12.95" customHeight="1" x14ac:dyDescent="0.2">
      <c r="B38" s="27" t="s">
        <v>6</v>
      </c>
      <c r="C38" s="27" t="s">
        <v>20</v>
      </c>
      <c r="D38" s="60">
        <v>31500</v>
      </c>
      <c r="E38" s="60">
        <v>2702</v>
      </c>
    </row>
    <row r="39" spans="2:17" ht="12.95" customHeight="1" x14ac:dyDescent="0.2">
      <c r="B39" s="27" t="s">
        <v>28</v>
      </c>
      <c r="C39" s="27" t="s">
        <v>29</v>
      </c>
      <c r="D39" s="60">
        <v>484650</v>
      </c>
      <c r="E39" s="60">
        <v>4707</v>
      </c>
    </row>
    <row r="40" spans="2:17" ht="12.95" customHeight="1" x14ac:dyDescent="0.2">
      <c r="B40" s="27" t="s">
        <v>7</v>
      </c>
      <c r="C40" s="27" t="s">
        <v>21</v>
      </c>
      <c r="D40" s="60">
        <v>25210</v>
      </c>
      <c r="E40" s="60">
        <v>2215</v>
      </c>
    </row>
    <row r="41" spans="2:17" ht="12.95" customHeight="1" x14ac:dyDescent="0.2">
      <c r="B41" s="27" t="s">
        <v>8</v>
      </c>
      <c r="C41" s="27" t="s">
        <v>22</v>
      </c>
      <c r="D41" s="60">
        <v>299491</v>
      </c>
      <c r="E41" s="60">
        <v>310204</v>
      </c>
    </row>
    <row r="42" spans="2:17" ht="12.95" customHeight="1" x14ac:dyDescent="0.2">
      <c r="B42" s="27" t="s">
        <v>9</v>
      </c>
      <c r="C42" s="27" t="s">
        <v>23</v>
      </c>
      <c r="D42" s="60">
        <v>193543</v>
      </c>
      <c r="E42" s="60">
        <v>229952</v>
      </c>
    </row>
    <row r="43" spans="2:17" ht="12.95" customHeight="1" x14ac:dyDescent="0.2">
      <c r="B43" s="27" t="s">
        <v>10</v>
      </c>
      <c r="C43" s="27" t="s">
        <v>24</v>
      </c>
      <c r="D43" s="60">
        <v>659728</v>
      </c>
      <c r="E43" s="60">
        <v>623438</v>
      </c>
    </row>
    <row r="44" spans="2:17" ht="12.95" customHeight="1" x14ac:dyDescent="0.2">
      <c r="B44" s="27" t="s">
        <v>11</v>
      </c>
      <c r="C44" s="27" t="s">
        <v>25</v>
      </c>
      <c r="D44" s="60">
        <v>2733690</v>
      </c>
      <c r="E44" s="60">
        <v>24656</v>
      </c>
    </row>
    <row r="45" spans="2:17" ht="12.95" customHeight="1" x14ac:dyDescent="0.2">
      <c r="B45" s="27" t="s">
        <v>30</v>
      </c>
      <c r="C45" s="27" t="s">
        <v>31</v>
      </c>
      <c r="D45" s="60">
        <v>8551</v>
      </c>
      <c r="E45" s="60">
        <v>1750</v>
      </c>
    </row>
    <row r="46" spans="2:17" ht="12.95" customHeight="1" x14ac:dyDescent="0.2">
      <c r="B46" s="20" t="s">
        <v>32</v>
      </c>
      <c r="C46" s="20" t="s">
        <v>33</v>
      </c>
      <c r="D46" s="60">
        <v>2755</v>
      </c>
      <c r="E46" s="60">
        <v>1458</v>
      </c>
    </row>
    <row r="47" spans="2:17" ht="12.95" customHeight="1" x14ac:dyDescent="0.2">
      <c r="B47" s="27" t="s">
        <v>12</v>
      </c>
      <c r="C47" s="27" t="s">
        <v>26</v>
      </c>
      <c r="D47" s="60">
        <v>1553692</v>
      </c>
      <c r="E47" s="60">
        <v>808899</v>
      </c>
    </row>
    <row r="48" spans="2:17" ht="12.95" customHeight="1" x14ac:dyDescent="0.2">
      <c r="B48" s="27" t="s">
        <v>13</v>
      </c>
      <c r="C48" s="27" t="s">
        <v>27</v>
      </c>
      <c r="D48" s="60">
        <v>61790</v>
      </c>
      <c r="E48" s="60">
        <v>14857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27463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18.264569000000002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0118-12B0-43D0-9D1C-E6F51F34D358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1292115</v>
      </c>
      <c r="E6" s="60">
        <v>756540</v>
      </c>
    </row>
    <row r="7" spans="2:5" ht="12.95" customHeight="1" x14ac:dyDescent="0.2">
      <c r="B7" s="27" t="s">
        <v>1</v>
      </c>
      <c r="C7" s="27" t="s">
        <v>15</v>
      </c>
      <c r="D7" s="60">
        <v>988620</v>
      </c>
      <c r="E7" s="60">
        <v>646177</v>
      </c>
    </row>
    <row r="8" spans="2:5" ht="12.95" customHeight="1" x14ac:dyDescent="0.2">
      <c r="B8" s="27" t="s">
        <v>2</v>
      </c>
      <c r="C8" s="27" t="s">
        <v>16</v>
      </c>
      <c r="D8" s="60">
        <v>2514400</v>
      </c>
      <c r="E8" s="60">
        <v>97440</v>
      </c>
    </row>
    <row r="9" spans="2:5" ht="12.95" customHeight="1" x14ac:dyDescent="0.2">
      <c r="B9" s="27" t="s">
        <v>3</v>
      </c>
      <c r="C9" s="27" t="s">
        <v>17</v>
      </c>
      <c r="D9" s="60">
        <v>58950</v>
      </c>
      <c r="E9" s="60">
        <v>6222</v>
      </c>
    </row>
    <row r="10" spans="2:5" ht="12.95" customHeight="1" x14ac:dyDescent="0.2">
      <c r="B10" s="27" t="s">
        <v>4</v>
      </c>
      <c r="C10" s="27" t="s">
        <v>18</v>
      </c>
      <c r="D10" s="60">
        <v>153964000</v>
      </c>
      <c r="E10" s="60">
        <v>378748</v>
      </c>
    </row>
    <row r="11" spans="2:5" ht="12.95" customHeight="1" x14ac:dyDescent="0.2">
      <c r="B11" s="27" t="s">
        <v>5</v>
      </c>
      <c r="C11" s="27" t="s">
        <v>19</v>
      </c>
      <c r="D11" s="60">
        <v>3258100</v>
      </c>
      <c r="E11" s="60">
        <v>17581</v>
      </c>
    </row>
    <row r="12" spans="2:5" ht="12.95" customHeight="1" x14ac:dyDescent="0.2">
      <c r="B12" s="27" t="s">
        <v>6</v>
      </c>
      <c r="C12" s="27" t="s">
        <v>20</v>
      </c>
      <c r="D12" s="60">
        <v>149850</v>
      </c>
      <c r="E12" s="60">
        <v>9550</v>
      </c>
    </row>
    <row r="13" spans="2:5" ht="12.95" customHeight="1" x14ac:dyDescent="0.2">
      <c r="B13" s="27" t="s">
        <v>28</v>
      </c>
      <c r="C13" s="27" t="s">
        <v>29</v>
      </c>
      <c r="D13" s="60">
        <v>28100</v>
      </c>
      <c r="E13" s="61">
        <v>198</v>
      </c>
    </row>
    <row r="14" spans="2:5" ht="12.95" customHeight="1" x14ac:dyDescent="0.2">
      <c r="B14" s="27" t="s">
        <v>7</v>
      </c>
      <c r="C14" s="27" t="s">
        <v>21</v>
      </c>
      <c r="D14" s="60">
        <v>146060</v>
      </c>
      <c r="E14" s="60">
        <v>9106</v>
      </c>
    </row>
    <row r="15" spans="2:5" ht="12.95" customHeight="1" x14ac:dyDescent="0.2">
      <c r="B15" s="27" t="s">
        <v>8</v>
      </c>
      <c r="C15" s="27" t="s">
        <v>22</v>
      </c>
      <c r="D15" s="60">
        <v>3578970</v>
      </c>
      <c r="E15" s="60">
        <v>3545516</v>
      </c>
    </row>
    <row r="16" spans="2:5" ht="12.95" customHeight="1" x14ac:dyDescent="0.2">
      <c r="B16" s="27" t="s">
        <v>9</v>
      </c>
      <c r="C16" s="27" t="s">
        <v>23</v>
      </c>
      <c r="D16" s="60">
        <v>825085</v>
      </c>
      <c r="E16" s="60">
        <v>927532</v>
      </c>
    </row>
    <row r="17" spans="2:17" ht="12.95" customHeight="1" x14ac:dyDescent="0.2">
      <c r="B17" s="27" t="s">
        <v>10</v>
      </c>
      <c r="C17" s="27" t="s">
        <v>24</v>
      </c>
      <c r="D17" s="60">
        <v>12253025</v>
      </c>
      <c r="E17" s="60">
        <v>11006848</v>
      </c>
    </row>
    <row r="18" spans="2:17" ht="12.95" customHeight="1" x14ac:dyDescent="0.2">
      <c r="B18" s="27" t="s">
        <v>11</v>
      </c>
      <c r="C18" s="27" t="s">
        <v>25</v>
      </c>
      <c r="D18" s="60">
        <v>4979090</v>
      </c>
      <c r="E18" s="60">
        <v>38097</v>
      </c>
    </row>
    <row r="19" spans="2:17" ht="12.95" customHeight="1" x14ac:dyDescent="0.2">
      <c r="B19" s="27" t="s">
        <v>30</v>
      </c>
      <c r="C19" s="27" t="s">
        <v>31</v>
      </c>
      <c r="D19" s="60">
        <v>10526</v>
      </c>
      <c r="E19" s="60">
        <v>1720</v>
      </c>
    </row>
    <row r="20" spans="2:17" ht="12.95" customHeight="1" x14ac:dyDescent="0.2">
      <c r="B20" s="27" t="s">
        <v>32</v>
      </c>
      <c r="C20" s="27" t="s">
        <v>33</v>
      </c>
      <c r="D20" s="60">
        <v>3615</v>
      </c>
      <c r="E20" s="60">
        <v>1530</v>
      </c>
    </row>
    <row r="21" spans="2:17" ht="12.95" customHeight="1" x14ac:dyDescent="0.2">
      <c r="B21" s="27" t="s">
        <v>12</v>
      </c>
      <c r="C21" s="27" t="s">
        <v>26</v>
      </c>
      <c r="D21" s="60">
        <v>1879302</v>
      </c>
      <c r="E21" s="60">
        <v>939653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289095</v>
      </c>
      <c r="E22" s="60">
        <v>61951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34259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41620</v>
      </c>
      <c r="E32" s="60">
        <v>25652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69220</v>
      </c>
      <c r="E33" s="60">
        <v>47277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488600</v>
      </c>
      <c r="E34" s="60">
        <v>20571</v>
      </c>
    </row>
    <row r="35" spans="2:17" ht="12.95" customHeight="1" x14ac:dyDescent="0.2">
      <c r="B35" s="27" t="s">
        <v>3</v>
      </c>
      <c r="C35" s="27" t="s">
        <v>17</v>
      </c>
      <c r="D35" s="60">
        <v>56650</v>
      </c>
      <c r="E35" s="60">
        <v>7434</v>
      </c>
    </row>
    <row r="36" spans="2:17" ht="12.95" customHeight="1" x14ac:dyDescent="0.2">
      <c r="B36" s="27" t="s">
        <v>4</v>
      </c>
      <c r="C36" s="27" t="s">
        <v>18</v>
      </c>
      <c r="D36" s="60">
        <v>135315000</v>
      </c>
      <c r="E36" s="60">
        <v>342823</v>
      </c>
    </row>
    <row r="37" spans="2:17" ht="12.95" customHeight="1" x14ac:dyDescent="0.2">
      <c r="B37" s="27" t="s">
        <v>5</v>
      </c>
      <c r="C37" s="27" t="s">
        <v>19</v>
      </c>
      <c r="D37" s="60">
        <v>1611100</v>
      </c>
      <c r="E37" s="60">
        <v>9888</v>
      </c>
    </row>
    <row r="38" spans="2:17" ht="12.95" customHeight="1" x14ac:dyDescent="0.2">
      <c r="B38" s="27" t="s">
        <v>6</v>
      </c>
      <c r="C38" s="27" t="s">
        <v>20</v>
      </c>
      <c r="D38" s="60">
        <v>134100</v>
      </c>
      <c r="E38" s="60">
        <v>9883</v>
      </c>
    </row>
    <row r="39" spans="2:17" ht="12.95" customHeight="1" x14ac:dyDescent="0.2">
      <c r="B39" s="27" t="s">
        <v>28</v>
      </c>
      <c r="C39" s="27" t="s">
        <v>29</v>
      </c>
      <c r="D39" s="60">
        <v>141250</v>
      </c>
      <c r="E39" s="60">
        <v>1413</v>
      </c>
    </row>
    <row r="40" spans="2:17" ht="12.95" customHeight="1" x14ac:dyDescent="0.2">
      <c r="B40" s="27" t="s">
        <v>7</v>
      </c>
      <c r="C40" s="27" t="s">
        <v>21</v>
      </c>
      <c r="D40" s="60">
        <v>182400</v>
      </c>
      <c r="E40" s="60">
        <v>13121</v>
      </c>
    </row>
    <row r="41" spans="2:17" ht="12.95" customHeight="1" x14ac:dyDescent="0.2">
      <c r="B41" s="27" t="s">
        <v>8</v>
      </c>
      <c r="C41" s="27" t="s">
        <v>22</v>
      </c>
      <c r="D41" s="60">
        <v>308730</v>
      </c>
      <c r="E41" s="60">
        <v>317547</v>
      </c>
    </row>
    <row r="42" spans="2:17" ht="12.95" customHeight="1" x14ac:dyDescent="0.2">
      <c r="B42" s="27" t="s">
        <v>9</v>
      </c>
      <c r="C42" s="27" t="s">
        <v>23</v>
      </c>
      <c r="D42" s="60">
        <v>280920</v>
      </c>
      <c r="E42" s="60">
        <v>333139</v>
      </c>
    </row>
    <row r="43" spans="2:17" ht="12.95" customHeight="1" x14ac:dyDescent="0.2">
      <c r="B43" s="27" t="s">
        <v>10</v>
      </c>
      <c r="C43" s="27" t="s">
        <v>24</v>
      </c>
      <c r="D43" s="60">
        <v>798344</v>
      </c>
      <c r="E43" s="60">
        <v>751016</v>
      </c>
    </row>
    <row r="44" spans="2:17" ht="12.95" customHeight="1" x14ac:dyDescent="0.2">
      <c r="B44" s="27" t="s">
        <v>11</v>
      </c>
      <c r="C44" s="27" t="s">
        <v>25</v>
      </c>
      <c r="D44" s="60">
        <v>5145030</v>
      </c>
      <c r="E44" s="60">
        <v>46721</v>
      </c>
    </row>
    <row r="45" spans="2:17" ht="12.95" customHeight="1" x14ac:dyDescent="0.2">
      <c r="B45" s="27" t="s">
        <v>30</v>
      </c>
      <c r="C45" s="27" t="s">
        <v>31</v>
      </c>
      <c r="D45" s="60">
        <v>7791</v>
      </c>
      <c r="E45" s="60">
        <v>1605</v>
      </c>
    </row>
    <row r="46" spans="2:17" ht="12.95" customHeight="1" x14ac:dyDescent="0.2">
      <c r="B46" s="20" t="s">
        <v>32</v>
      </c>
      <c r="C46" s="20" t="s">
        <v>33</v>
      </c>
      <c r="D46" s="60">
        <v>2620</v>
      </c>
      <c r="E46" s="60">
        <v>1386</v>
      </c>
    </row>
    <row r="47" spans="2:17" ht="12.95" customHeight="1" x14ac:dyDescent="0.2">
      <c r="B47" s="27" t="s">
        <v>12</v>
      </c>
      <c r="C47" s="27" t="s">
        <v>26</v>
      </c>
      <c r="D47" s="60">
        <v>1425442</v>
      </c>
      <c r="E47" s="60">
        <v>743431</v>
      </c>
    </row>
    <row r="48" spans="2:17" ht="12.95" customHeight="1" x14ac:dyDescent="0.2">
      <c r="B48" s="27" t="s">
        <v>13</v>
      </c>
      <c r="C48" s="27" t="s">
        <v>27</v>
      </c>
      <c r="D48" s="60">
        <v>76055</v>
      </c>
      <c r="E48" s="60">
        <v>18465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17696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18.478667999999999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C2DC-A956-4BB6-A4DE-BA412FDF91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1938365</v>
      </c>
      <c r="E6" s="60">
        <v>1135833</v>
      </c>
    </row>
    <row r="7" spans="2:5" ht="12.95" customHeight="1" x14ac:dyDescent="0.2">
      <c r="B7" s="27" t="s">
        <v>1</v>
      </c>
      <c r="C7" s="27" t="s">
        <v>15</v>
      </c>
      <c r="D7" s="60">
        <v>1023065</v>
      </c>
      <c r="E7" s="60">
        <v>665011</v>
      </c>
    </row>
    <row r="8" spans="2:5" ht="12.95" customHeight="1" x14ac:dyDescent="0.2">
      <c r="B8" s="27" t="s">
        <v>2</v>
      </c>
      <c r="C8" s="27" t="s">
        <v>16</v>
      </c>
      <c r="D8" s="60">
        <v>2627920</v>
      </c>
      <c r="E8" s="60">
        <v>99771</v>
      </c>
    </row>
    <row r="9" spans="2:5" ht="12.95" customHeight="1" x14ac:dyDescent="0.2">
      <c r="B9" s="27" t="s">
        <v>3</v>
      </c>
      <c r="C9" s="27" t="s">
        <v>17</v>
      </c>
      <c r="D9" s="60">
        <v>55600</v>
      </c>
      <c r="E9" s="60">
        <v>5333</v>
      </c>
    </row>
    <row r="10" spans="2:5" ht="12.95" customHeight="1" x14ac:dyDescent="0.2">
      <c r="B10" s="27" t="s">
        <v>4</v>
      </c>
      <c r="C10" s="27" t="s">
        <v>18</v>
      </c>
      <c r="D10" s="60">
        <v>119743000</v>
      </c>
      <c r="E10" s="60">
        <v>287923</v>
      </c>
    </row>
    <row r="11" spans="2:5" ht="12.95" customHeight="1" x14ac:dyDescent="0.2">
      <c r="B11" s="27" t="s">
        <v>5</v>
      </c>
      <c r="C11" s="27" t="s">
        <v>19</v>
      </c>
      <c r="D11" s="60">
        <v>2829000</v>
      </c>
      <c r="E11" s="60">
        <v>15080</v>
      </c>
    </row>
    <row r="12" spans="2:5" ht="12.95" customHeight="1" x14ac:dyDescent="0.2">
      <c r="B12" s="27" t="s">
        <v>6</v>
      </c>
      <c r="C12" s="27" t="s">
        <v>20</v>
      </c>
      <c r="D12" s="60">
        <v>130350</v>
      </c>
      <c r="E12" s="60">
        <v>9041</v>
      </c>
    </row>
    <row r="13" spans="2:5" ht="12.95" customHeight="1" x14ac:dyDescent="0.2">
      <c r="B13" s="27" t="s">
        <v>28</v>
      </c>
      <c r="C13" s="27" t="s">
        <v>29</v>
      </c>
      <c r="D13" s="60">
        <v>1323900</v>
      </c>
      <c r="E13" s="61">
        <v>10288</v>
      </c>
    </row>
    <row r="14" spans="2:5" ht="12.95" customHeight="1" x14ac:dyDescent="0.2">
      <c r="B14" s="27" t="s">
        <v>7</v>
      </c>
      <c r="C14" s="27" t="s">
        <v>21</v>
      </c>
      <c r="D14" s="60">
        <v>286170</v>
      </c>
      <c r="E14" s="60">
        <v>18119</v>
      </c>
    </row>
    <row r="15" spans="2:5" ht="12.95" customHeight="1" x14ac:dyDescent="0.2">
      <c r="B15" s="27" t="s">
        <v>8</v>
      </c>
      <c r="C15" s="27" t="s">
        <v>22</v>
      </c>
      <c r="D15" s="60">
        <v>4513608</v>
      </c>
      <c r="E15" s="60">
        <v>4568762</v>
      </c>
    </row>
    <row r="16" spans="2:5" ht="12.95" customHeight="1" x14ac:dyDescent="0.2">
      <c r="B16" s="27" t="s">
        <v>9</v>
      </c>
      <c r="C16" s="27" t="s">
        <v>23</v>
      </c>
      <c r="D16" s="60">
        <v>953088</v>
      </c>
      <c r="E16" s="60">
        <v>1076673</v>
      </c>
    </row>
    <row r="17" spans="2:17" ht="12.95" customHeight="1" x14ac:dyDescent="0.2">
      <c r="B17" s="27" t="s">
        <v>10</v>
      </c>
      <c r="C17" s="27" t="s">
        <v>24</v>
      </c>
      <c r="D17" s="60">
        <v>14066418</v>
      </c>
      <c r="E17" s="60">
        <v>12627969</v>
      </c>
    </row>
    <row r="18" spans="2:17" ht="12.95" customHeight="1" x14ac:dyDescent="0.2">
      <c r="B18" s="27" t="s">
        <v>11</v>
      </c>
      <c r="C18" s="27" t="s">
        <v>25</v>
      </c>
      <c r="D18" s="60">
        <v>3927380</v>
      </c>
      <c r="E18" s="60">
        <v>29798</v>
      </c>
    </row>
    <row r="19" spans="2:17" ht="12.95" customHeight="1" x14ac:dyDescent="0.2">
      <c r="B19" s="27" t="s">
        <v>30</v>
      </c>
      <c r="C19" s="27" t="s">
        <v>31</v>
      </c>
      <c r="D19" s="60">
        <v>28117</v>
      </c>
      <c r="E19" s="60">
        <v>4738</v>
      </c>
    </row>
    <row r="20" spans="2:17" ht="12.95" customHeight="1" x14ac:dyDescent="0.2">
      <c r="B20" s="27" t="s">
        <v>32</v>
      </c>
      <c r="C20" s="27" t="s">
        <v>33</v>
      </c>
      <c r="D20" s="60">
        <v>5775</v>
      </c>
      <c r="E20" s="60">
        <v>2403</v>
      </c>
    </row>
    <row r="21" spans="2:17" ht="12.95" customHeight="1" x14ac:dyDescent="0.2">
      <c r="B21" s="27" t="s">
        <v>12</v>
      </c>
      <c r="C21" s="27" t="s">
        <v>26</v>
      </c>
      <c r="D21" s="60">
        <v>1607652</v>
      </c>
      <c r="E21" s="60">
        <v>801275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391950</v>
      </c>
      <c r="E22" s="60">
        <v>83453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31293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127450</v>
      </c>
      <c r="E32" s="60">
        <v>78608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75355</v>
      </c>
      <c r="E33" s="60">
        <v>51329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695820</v>
      </c>
      <c r="E34" s="60">
        <v>29202</v>
      </c>
    </row>
    <row r="35" spans="2:17" ht="12.95" customHeight="1" x14ac:dyDescent="0.2">
      <c r="B35" s="27" t="s">
        <v>3</v>
      </c>
      <c r="C35" s="27" t="s">
        <v>17</v>
      </c>
      <c r="D35" s="60">
        <v>7300</v>
      </c>
      <c r="E35" s="60">
        <v>985</v>
      </c>
    </row>
    <row r="36" spans="2:17" ht="12.95" customHeight="1" x14ac:dyDescent="0.2">
      <c r="B36" s="27" t="s">
        <v>4</v>
      </c>
      <c r="C36" s="27" t="s">
        <v>18</v>
      </c>
      <c r="D36" s="60">
        <v>97050500</v>
      </c>
      <c r="E36" s="60">
        <v>242647</v>
      </c>
    </row>
    <row r="37" spans="2:17" ht="12.95" customHeight="1" x14ac:dyDescent="0.2">
      <c r="B37" s="27" t="s">
        <v>5</v>
      </c>
      <c r="C37" s="27" t="s">
        <v>19</v>
      </c>
      <c r="D37" s="60">
        <v>2123000</v>
      </c>
      <c r="E37" s="60">
        <v>13074</v>
      </c>
    </row>
    <row r="38" spans="2:17" ht="12.95" customHeight="1" x14ac:dyDescent="0.2">
      <c r="B38" s="27" t="s">
        <v>6</v>
      </c>
      <c r="C38" s="27" t="s">
        <v>20</v>
      </c>
      <c r="D38" s="60">
        <v>123328</v>
      </c>
      <c r="E38" s="60">
        <v>10490</v>
      </c>
    </row>
    <row r="39" spans="2:17" ht="12.95" customHeight="1" x14ac:dyDescent="0.2">
      <c r="B39" s="27" t="s">
        <v>28</v>
      </c>
      <c r="C39" s="27" t="s">
        <v>29</v>
      </c>
      <c r="D39" s="60">
        <v>3110370</v>
      </c>
      <c r="E39" s="60">
        <v>29135</v>
      </c>
    </row>
    <row r="40" spans="2:17" ht="12.95" customHeight="1" x14ac:dyDescent="0.2">
      <c r="B40" s="27" t="s">
        <v>7</v>
      </c>
      <c r="C40" s="27" t="s">
        <v>21</v>
      </c>
      <c r="D40" s="60">
        <v>79900</v>
      </c>
      <c r="E40" s="60">
        <v>6937</v>
      </c>
    </row>
    <row r="41" spans="2:17" ht="12.95" customHeight="1" x14ac:dyDescent="0.2">
      <c r="B41" s="27" t="s">
        <v>8</v>
      </c>
      <c r="C41" s="27" t="s">
        <v>22</v>
      </c>
      <c r="D41" s="60">
        <v>256110</v>
      </c>
      <c r="E41" s="60">
        <v>268298</v>
      </c>
    </row>
    <row r="42" spans="2:17" ht="12.95" customHeight="1" x14ac:dyDescent="0.2">
      <c r="B42" s="27" t="s">
        <v>9</v>
      </c>
      <c r="C42" s="27" t="s">
        <v>23</v>
      </c>
      <c r="D42" s="60">
        <v>245953</v>
      </c>
      <c r="E42" s="60">
        <v>294648</v>
      </c>
    </row>
    <row r="43" spans="2:17" ht="12.95" customHeight="1" x14ac:dyDescent="0.2">
      <c r="B43" s="27" t="s">
        <v>10</v>
      </c>
      <c r="C43" s="27" t="s">
        <v>24</v>
      </c>
      <c r="D43" s="60">
        <v>955970</v>
      </c>
      <c r="E43" s="60">
        <v>903892</v>
      </c>
    </row>
    <row r="44" spans="2:17" ht="12.95" customHeight="1" x14ac:dyDescent="0.2">
      <c r="B44" s="27" t="s">
        <v>11</v>
      </c>
      <c r="C44" s="27" t="s">
        <v>25</v>
      </c>
      <c r="D44" s="60">
        <v>2800560</v>
      </c>
      <c r="E44" s="60">
        <v>25831</v>
      </c>
    </row>
    <row r="45" spans="2:17" ht="12.95" customHeight="1" x14ac:dyDescent="0.2">
      <c r="B45" s="27" t="s">
        <v>30</v>
      </c>
      <c r="C45" s="27" t="s">
        <v>31</v>
      </c>
      <c r="D45" s="60">
        <v>9796</v>
      </c>
      <c r="E45" s="60">
        <v>2002</v>
      </c>
    </row>
    <row r="46" spans="2:17" ht="12.95" customHeight="1" x14ac:dyDescent="0.2">
      <c r="B46" s="20" t="s">
        <v>32</v>
      </c>
      <c r="C46" s="20" t="s">
        <v>33</v>
      </c>
      <c r="D46" s="60">
        <v>1970</v>
      </c>
      <c r="E46" s="60">
        <v>1028</v>
      </c>
    </row>
    <row r="47" spans="2:17" ht="12.95" customHeight="1" x14ac:dyDescent="0.2">
      <c r="B47" s="27" t="s">
        <v>12</v>
      </c>
      <c r="C47" s="27" t="s">
        <v>26</v>
      </c>
      <c r="D47" s="60">
        <v>1357406</v>
      </c>
      <c r="E47" s="60">
        <v>705905</v>
      </c>
    </row>
    <row r="48" spans="2:17" ht="12.95" customHeight="1" x14ac:dyDescent="0.2">
      <c r="B48" s="27" t="s">
        <v>13</v>
      </c>
      <c r="C48" s="27" t="s">
        <v>27</v>
      </c>
      <c r="D48" s="60">
        <v>48680</v>
      </c>
      <c r="E48" s="60">
        <v>11686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12231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21.472763</v>
      </c>
    </row>
    <row r="81" spans="2:5" ht="12.95" customHeight="1" x14ac:dyDescent="0.2">
      <c r="B81" s="24" t="s">
        <v>57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7C74-060A-49FE-8D52-BDA5DA84366E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3208556</v>
      </c>
      <c r="E6" s="60">
        <v>1894965</v>
      </c>
    </row>
    <row r="7" spans="2:5" ht="12.95" customHeight="1" x14ac:dyDescent="0.2">
      <c r="B7" s="27" t="s">
        <v>1</v>
      </c>
      <c r="C7" s="27" t="s">
        <v>15</v>
      </c>
      <c r="D7" s="60">
        <v>1543740</v>
      </c>
      <c r="E7" s="60">
        <v>991660</v>
      </c>
    </row>
    <row r="8" spans="2:5" ht="12.95" customHeight="1" x14ac:dyDescent="0.2">
      <c r="B8" s="27" t="s">
        <v>2</v>
      </c>
      <c r="C8" s="27" t="s">
        <v>16</v>
      </c>
      <c r="D8" s="60">
        <v>9246510</v>
      </c>
      <c r="E8" s="60">
        <v>350489</v>
      </c>
    </row>
    <row r="9" spans="2:5" ht="12.95" customHeight="1" x14ac:dyDescent="0.2">
      <c r="B9" s="27" t="s">
        <v>3</v>
      </c>
      <c r="C9" s="27" t="s">
        <v>17</v>
      </c>
      <c r="D9" s="60">
        <v>175150</v>
      </c>
      <c r="E9" s="60">
        <v>17481</v>
      </c>
    </row>
    <row r="10" spans="2:5" ht="12.95" customHeight="1" x14ac:dyDescent="0.2">
      <c r="B10" s="27" t="s">
        <v>4</v>
      </c>
      <c r="C10" s="27" t="s">
        <v>18</v>
      </c>
      <c r="D10" s="60">
        <v>212245000</v>
      </c>
      <c r="E10" s="60">
        <v>508094</v>
      </c>
    </row>
    <row r="11" spans="2:5" ht="12.95" customHeight="1" x14ac:dyDescent="0.2">
      <c r="B11" s="27" t="s">
        <v>5</v>
      </c>
      <c r="C11" s="27" t="s">
        <v>19</v>
      </c>
      <c r="D11" s="60">
        <v>6290000</v>
      </c>
      <c r="E11" s="60">
        <v>32869</v>
      </c>
    </row>
    <row r="12" spans="2:5" ht="12.95" customHeight="1" x14ac:dyDescent="0.2">
      <c r="B12" s="27" t="s">
        <v>6</v>
      </c>
      <c r="C12" s="27" t="s">
        <v>20</v>
      </c>
      <c r="D12" s="60">
        <v>197750</v>
      </c>
      <c r="E12" s="60">
        <v>12149</v>
      </c>
    </row>
    <row r="13" spans="2:5" ht="12.95" customHeight="1" x14ac:dyDescent="0.2">
      <c r="B13" s="27" t="s">
        <v>28</v>
      </c>
      <c r="C13" s="27" t="s">
        <v>29</v>
      </c>
      <c r="D13" s="60">
        <v>409000</v>
      </c>
      <c r="E13" s="61">
        <v>3086</v>
      </c>
    </row>
    <row r="14" spans="2:5" ht="12.95" customHeight="1" x14ac:dyDescent="0.2">
      <c r="B14" s="27" t="s">
        <v>7</v>
      </c>
      <c r="C14" s="27" t="s">
        <v>21</v>
      </c>
      <c r="D14" s="60">
        <v>563790</v>
      </c>
      <c r="E14" s="60">
        <v>35353</v>
      </c>
    </row>
    <row r="15" spans="2:5" ht="12.95" customHeight="1" x14ac:dyDescent="0.2">
      <c r="B15" s="27" t="s">
        <v>8</v>
      </c>
      <c r="C15" s="27" t="s">
        <v>22</v>
      </c>
      <c r="D15" s="60">
        <v>4463798</v>
      </c>
      <c r="E15" s="60">
        <v>4475000</v>
      </c>
    </row>
    <row r="16" spans="2:5" ht="12.95" customHeight="1" x14ac:dyDescent="0.2">
      <c r="B16" s="27" t="s">
        <v>9</v>
      </c>
      <c r="C16" s="27" t="s">
        <v>23</v>
      </c>
      <c r="D16" s="60">
        <v>1160340</v>
      </c>
      <c r="E16" s="60">
        <v>1310314</v>
      </c>
    </row>
    <row r="17" spans="2:17" ht="12.95" customHeight="1" x14ac:dyDescent="0.2">
      <c r="B17" s="27" t="s">
        <v>10</v>
      </c>
      <c r="C17" s="27" t="s">
        <v>24</v>
      </c>
      <c r="D17" s="60">
        <v>16472890</v>
      </c>
      <c r="E17" s="60">
        <v>14664123</v>
      </c>
    </row>
    <row r="18" spans="2:17" ht="12.95" customHeight="1" x14ac:dyDescent="0.2">
      <c r="B18" s="27" t="s">
        <v>11</v>
      </c>
      <c r="C18" s="27" t="s">
        <v>25</v>
      </c>
      <c r="D18" s="60">
        <v>3662360</v>
      </c>
      <c r="E18" s="60">
        <v>26337</v>
      </c>
    </row>
    <row r="19" spans="2:17" ht="12.95" customHeight="1" x14ac:dyDescent="0.2">
      <c r="B19" s="27" t="s">
        <v>30</v>
      </c>
      <c r="C19" s="27" t="s">
        <v>31</v>
      </c>
      <c r="D19" s="60">
        <v>16948</v>
      </c>
      <c r="E19" s="60">
        <v>2744</v>
      </c>
    </row>
    <row r="20" spans="2:17" ht="12.95" customHeight="1" x14ac:dyDescent="0.2">
      <c r="B20" s="27" t="s">
        <v>32</v>
      </c>
      <c r="C20" s="27" t="s">
        <v>33</v>
      </c>
      <c r="D20" s="60">
        <v>5960</v>
      </c>
      <c r="E20" s="60">
        <v>2516</v>
      </c>
    </row>
    <row r="21" spans="2:17" ht="12.95" customHeight="1" x14ac:dyDescent="0.2">
      <c r="B21" s="27" t="s">
        <v>12</v>
      </c>
      <c r="C21" s="27" t="s">
        <v>26</v>
      </c>
      <c r="D21" s="60">
        <v>2302291</v>
      </c>
      <c r="E21" s="60">
        <v>1147567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1007840</v>
      </c>
      <c r="E22" s="60">
        <v>215896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45803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148251</v>
      </c>
      <c r="E32" s="60">
        <v>91055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144945</v>
      </c>
      <c r="E33" s="60">
        <v>98030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794570</v>
      </c>
      <c r="E34" s="60">
        <v>32556</v>
      </c>
    </row>
    <row r="35" spans="2:17" ht="12.95" customHeight="1" x14ac:dyDescent="0.2">
      <c r="B35" s="27" t="s">
        <v>3</v>
      </c>
      <c r="C35" s="27" t="s">
        <v>17</v>
      </c>
      <c r="D35" s="60">
        <v>32600</v>
      </c>
      <c r="E35" s="60">
        <v>4363</v>
      </c>
    </row>
    <row r="36" spans="2:17" ht="12.95" customHeight="1" x14ac:dyDescent="0.2">
      <c r="B36" s="27" t="s">
        <v>4</v>
      </c>
      <c r="C36" s="27" t="s">
        <v>18</v>
      </c>
      <c r="D36" s="60">
        <v>149156400</v>
      </c>
      <c r="E36" s="60">
        <v>372694</v>
      </c>
    </row>
    <row r="37" spans="2:17" ht="12.95" customHeight="1" x14ac:dyDescent="0.2">
      <c r="B37" s="27" t="s">
        <v>5</v>
      </c>
      <c r="C37" s="27" t="s">
        <v>19</v>
      </c>
      <c r="D37" s="60">
        <v>1043000</v>
      </c>
      <c r="E37" s="60">
        <v>6297</v>
      </c>
    </row>
    <row r="38" spans="2:17" ht="12.95" customHeight="1" x14ac:dyDescent="0.2">
      <c r="B38" s="27" t="s">
        <v>6</v>
      </c>
      <c r="C38" s="27" t="s">
        <v>20</v>
      </c>
      <c r="D38" s="60">
        <v>63722</v>
      </c>
      <c r="E38" s="60">
        <v>5417</v>
      </c>
    </row>
    <row r="39" spans="2:17" ht="12.95" customHeight="1" x14ac:dyDescent="0.2">
      <c r="B39" s="27" t="s">
        <v>28</v>
      </c>
      <c r="C39" s="27" t="s">
        <v>29</v>
      </c>
      <c r="D39" s="60">
        <v>52850</v>
      </c>
      <c r="E39" s="60">
        <v>545</v>
      </c>
    </row>
    <row r="40" spans="2:17" ht="12.95" customHeight="1" x14ac:dyDescent="0.2">
      <c r="B40" s="27" t="s">
        <v>7</v>
      </c>
      <c r="C40" s="27" t="s">
        <v>21</v>
      </c>
      <c r="D40" s="60">
        <v>79730</v>
      </c>
      <c r="E40" s="60">
        <v>5956</v>
      </c>
    </row>
    <row r="41" spans="2:17" ht="12.95" customHeight="1" x14ac:dyDescent="0.2">
      <c r="B41" s="27" t="s">
        <v>8</v>
      </c>
      <c r="C41" s="27" t="s">
        <v>22</v>
      </c>
      <c r="D41" s="60">
        <v>320869</v>
      </c>
      <c r="E41" s="60">
        <v>335964</v>
      </c>
    </row>
    <row r="42" spans="2:17" ht="12.95" customHeight="1" x14ac:dyDescent="0.2">
      <c r="B42" s="27" t="s">
        <v>9</v>
      </c>
      <c r="C42" s="27" t="s">
        <v>23</v>
      </c>
      <c r="D42" s="60">
        <v>221685</v>
      </c>
      <c r="E42" s="60">
        <v>267360</v>
      </c>
    </row>
    <row r="43" spans="2:17" ht="12.95" customHeight="1" x14ac:dyDescent="0.2">
      <c r="B43" s="27" t="s">
        <v>10</v>
      </c>
      <c r="C43" s="27" t="s">
        <v>24</v>
      </c>
      <c r="D43" s="60">
        <v>1149849</v>
      </c>
      <c r="E43" s="60">
        <v>1075596</v>
      </c>
    </row>
    <row r="44" spans="2:17" ht="12.95" customHeight="1" x14ac:dyDescent="0.2">
      <c r="B44" s="27" t="s">
        <v>11</v>
      </c>
      <c r="C44" s="27" t="s">
        <v>25</v>
      </c>
      <c r="D44" s="60">
        <v>2587050</v>
      </c>
      <c r="E44" s="60">
        <v>23563</v>
      </c>
    </row>
    <row r="45" spans="2:17" ht="12.95" customHeight="1" x14ac:dyDescent="0.2">
      <c r="B45" s="27" t="s">
        <v>30</v>
      </c>
      <c r="C45" s="27" t="s">
        <v>31</v>
      </c>
      <c r="D45" s="60">
        <v>8183</v>
      </c>
      <c r="E45" s="60">
        <v>1678</v>
      </c>
    </row>
    <row r="46" spans="2:17" ht="12.95" customHeight="1" x14ac:dyDescent="0.2">
      <c r="B46" s="20" t="s">
        <v>32</v>
      </c>
      <c r="C46" s="20" t="s">
        <v>33</v>
      </c>
      <c r="D46" s="60">
        <v>5285</v>
      </c>
      <c r="E46" s="60">
        <v>2761</v>
      </c>
    </row>
    <row r="47" spans="2:17" ht="12.95" customHeight="1" x14ac:dyDescent="0.2">
      <c r="B47" s="27" t="s">
        <v>12</v>
      </c>
      <c r="C47" s="27" t="s">
        <v>26</v>
      </c>
      <c r="D47" s="60">
        <v>1746269</v>
      </c>
      <c r="E47" s="60">
        <v>909878</v>
      </c>
    </row>
    <row r="48" spans="2:17" ht="12.95" customHeight="1" x14ac:dyDescent="0.2">
      <c r="B48" s="27" t="s">
        <v>13</v>
      </c>
      <c r="C48" s="27" t="s">
        <v>27</v>
      </c>
      <c r="D48" s="60">
        <v>151720</v>
      </c>
      <c r="E48" s="60">
        <v>36159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30709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25.736446000000001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65EB-9AB3-4733-966F-01BD4674E53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2001019</v>
      </c>
      <c r="E6" s="60">
        <v>1147554</v>
      </c>
    </row>
    <row r="7" spans="2:5" ht="12.95" customHeight="1" x14ac:dyDescent="0.2">
      <c r="B7" s="27" t="s">
        <v>1</v>
      </c>
      <c r="C7" s="27" t="s">
        <v>15</v>
      </c>
      <c r="D7" s="60">
        <v>1335645</v>
      </c>
      <c r="E7" s="60">
        <v>846867</v>
      </c>
    </row>
    <row r="8" spans="2:5" ht="12.95" customHeight="1" x14ac:dyDescent="0.2">
      <c r="B8" s="27" t="s">
        <v>2</v>
      </c>
      <c r="C8" s="27" t="s">
        <v>16</v>
      </c>
      <c r="D8" s="60">
        <v>5197311</v>
      </c>
      <c r="E8" s="60">
        <v>194442</v>
      </c>
    </row>
    <row r="9" spans="2:5" ht="12.95" customHeight="1" x14ac:dyDescent="0.2">
      <c r="B9" s="27" t="s">
        <v>3</v>
      </c>
      <c r="C9" s="27" t="s">
        <v>17</v>
      </c>
      <c r="D9" s="60">
        <v>153450</v>
      </c>
      <c r="E9" s="60">
        <v>15005</v>
      </c>
    </row>
    <row r="10" spans="2:5" ht="12.95" customHeight="1" x14ac:dyDescent="0.2">
      <c r="B10" s="27" t="s">
        <v>4</v>
      </c>
      <c r="C10" s="27" t="s">
        <v>18</v>
      </c>
      <c r="D10" s="60">
        <v>251196248</v>
      </c>
      <c r="E10" s="60">
        <v>599341</v>
      </c>
    </row>
    <row r="11" spans="2:5" ht="12.95" customHeight="1" x14ac:dyDescent="0.2">
      <c r="B11" s="27" t="s">
        <v>5</v>
      </c>
      <c r="C11" s="27" t="s">
        <v>19</v>
      </c>
      <c r="D11" s="60">
        <v>3914000</v>
      </c>
      <c r="E11" s="60">
        <v>20643</v>
      </c>
    </row>
    <row r="12" spans="2:5" ht="12.95" customHeight="1" x14ac:dyDescent="0.2">
      <c r="B12" s="27" t="s">
        <v>6</v>
      </c>
      <c r="C12" s="27" t="s">
        <v>20</v>
      </c>
      <c r="D12" s="60">
        <v>127000</v>
      </c>
      <c r="E12" s="60">
        <v>7712</v>
      </c>
    </row>
    <row r="13" spans="2:5" ht="12.95" customHeight="1" x14ac:dyDescent="0.2">
      <c r="B13" s="27" t="s">
        <v>28</v>
      </c>
      <c r="C13" s="27" t="s">
        <v>29</v>
      </c>
      <c r="D13" s="60">
        <v>343260</v>
      </c>
      <c r="E13" s="60">
        <v>2476</v>
      </c>
    </row>
    <row r="14" spans="2:5" ht="12.95" customHeight="1" x14ac:dyDescent="0.2">
      <c r="B14" s="27" t="s">
        <v>7</v>
      </c>
      <c r="C14" s="27" t="s">
        <v>21</v>
      </c>
      <c r="D14" s="60">
        <v>353470</v>
      </c>
      <c r="E14" s="60">
        <v>22050</v>
      </c>
    </row>
    <row r="15" spans="2:5" ht="12.95" customHeight="1" x14ac:dyDescent="0.2">
      <c r="B15" s="27" t="s">
        <v>8</v>
      </c>
      <c r="C15" s="27" t="s">
        <v>22</v>
      </c>
      <c r="D15" s="60">
        <v>4054210</v>
      </c>
      <c r="E15" s="60">
        <v>4156571</v>
      </c>
    </row>
    <row r="16" spans="2:5" ht="12.95" customHeight="1" x14ac:dyDescent="0.2">
      <c r="B16" s="27" t="s">
        <v>9</v>
      </c>
      <c r="C16" s="27" t="s">
        <v>23</v>
      </c>
      <c r="D16" s="60">
        <v>1087295</v>
      </c>
      <c r="E16" s="60">
        <v>1215341</v>
      </c>
    </row>
    <row r="17" spans="2:17" ht="12.95" customHeight="1" x14ac:dyDescent="0.2">
      <c r="B17" s="27" t="s">
        <v>10</v>
      </c>
      <c r="C17" s="27" t="s">
        <v>24</v>
      </c>
      <c r="D17" s="60">
        <v>12513542</v>
      </c>
      <c r="E17" s="60">
        <v>10947991</v>
      </c>
    </row>
    <row r="18" spans="2:17" ht="12.95" customHeight="1" x14ac:dyDescent="0.2">
      <c r="B18" s="27" t="s">
        <v>11</v>
      </c>
      <c r="C18" s="27" t="s">
        <v>25</v>
      </c>
      <c r="D18" s="60">
        <v>3430870</v>
      </c>
      <c r="E18" s="60">
        <v>24811</v>
      </c>
    </row>
    <row r="19" spans="2:17" ht="12.95" customHeight="1" x14ac:dyDescent="0.2">
      <c r="B19" s="27" t="s">
        <v>30</v>
      </c>
      <c r="C19" s="27" t="s">
        <v>31</v>
      </c>
      <c r="D19" s="60">
        <v>23976</v>
      </c>
      <c r="E19" s="60">
        <v>3847</v>
      </c>
    </row>
    <row r="20" spans="2:17" ht="12.95" customHeight="1" x14ac:dyDescent="0.2">
      <c r="B20" s="27" t="s">
        <v>32</v>
      </c>
      <c r="C20" s="27" t="s">
        <v>33</v>
      </c>
      <c r="D20" s="60">
        <v>5135</v>
      </c>
      <c r="E20" s="60">
        <v>2116</v>
      </c>
    </row>
    <row r="21" spans="2:17" ht="12.95" customHeight="1" x14ac:dyDescent="0.2">
      <c r="B21" s="27" t="s">
        <v>12</v>
      </c>
      <c r="C21" s="27" t="s">
        <v>26</v>
      </c>
      <c r="D21" s="60">
        <v>2017499</v>
      </c>
      <c r="E21" s="60">
        <v>999313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1098185</v>
      </c>
      <c r="E22" s="60">
        <v>235538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47867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170419</v>
      </c>
      <c r="E32" s="60">
        <v>103233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96155</v>
      </c>
      <c r="E33" s="60">
        <v>64598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1607051</v>
      </c>
      <c r="E34" s="60">
        <v>66269</v>
      </c>
    </row>
    <row r="35" spans="2:17" ht="12.95" customHeight="1" x14ac:dyDescent="0.2">
      <c r="B35" s="27" t="s">
        <v>3</v>
      </c>
      <c r="C35" s="27" t="s">
        <v>17</v>
      </c>
      <c r="D35" s="60">
        <v>15900</v>
      </c>
      <c r="E35" s="60">
        <v>2148</v>
      </c>
    </row>
    <row r="36" spans="2:17" ht="12.95" customHeight="1" x14ac:dyDescent="0.2">
      <c r="B36" s="27" t="s">
        <v>4</v>
      </c>
      <c r="C36" s="27" t="s">
        <v>18</v>
      </c>
      <c r="D36" s="60">
        <v>168707348</v>
      </c>
      <c r="E36" s="60">
        <v>419968</v>
      </c>
    </row>
    <row r="37" spans="2:17" ht="12.95" customHeight="1" x14ac:dyDescent="0.2">
      <c r="B37" s="27" t="s">
        <v>5</v>
      </c>
      <c r="C37" s="27" t="s">
        <v>19</v>
      </c>
      <c r="D37" s="60">
        <v>933000</v>
      </c>
      <c r="E37" s="60">
        <v>5986</v>
      </c>
    </row>
    <row r="38" spans="2:17" ht="12.95" customHeight="1" x14ac:dyDescent="0.2">
      <c r="B38" s="27" t="s">
        <v>6</v>
      </c>
      <c r="C38" s="27" t="s">
        <v>20</v>
      </c>
      <c r="D38" s="60">
        <v>98050</v>
      </c>
      <c r="E38" s="60">
        <v>6685</v>
      </c>
    </row>
    <row r="39" spans="2:17" ht="12.95" customHeight="1" x14ac:dyDescent="0.2">
      <c r="B39" s="27" t="s">
        <v>28</v>
      </c>
      <c r="C39" s="27" t="s">
        <v>29</v>
      </c>
      <c r="D39" s="60">
        <v>543260</v>
      </c>
      <c r="E39" s="60">
        <v>5481</v>
      </c>
    </row>
    <row r="40" spans="2:17" ht="12.95" customHeight="1" x14ac:dyDescent="0.2">
      <c r="B40" s="27" t="s">
        <v>7</v>
      </c>
      <c r="C40" s="27" t="s">
        <v>21</v>
      </c>
      <c r="D40" s="60">
        <v>97160</v>
      </c>
      <c r="E40" s="60">
        <v>8480</v>
      </c>
    </row>
    <row r="41" spans="2:17" ht="12.95" customHeight="1" x14ac:dyDescent="0.2">
      <c r="B41" s="27" t="s">
        <v>8</v>
      </c>
      <c r="C41" s="27" t="s">
        <v>22</v>
      </c>
      <c r="D41" s="60">
        <v>298670</v>
      </c>
      <c r="E41" s="60">
        <v>317496</v>
      </c>
    </row>
    <row r="42" spans="2:17" ht="12.95" customHeight="1" x14ac:dyDescent="0.2">
      <c r="B42" s="27" t="s">
        <v>9</v>
      </c>
      <c r="C42" s="27" t="s">
        <v>23</v>
      </c>
      <c r="D42" s="60">
        <v>222105</v>
      </c>
      <c r="E42" s="60">
        <v>264409</v>
      </c>
    </row>
    <row r="43" spans="2:17" ht="12.95" customHeight="1" x14ac:dyDescent="0.2">
      <c r="B43" s="27" t="s">
        <v>10</v>
      </c>
      <c r="C43" s="27" t="s">
        <v>24</v>
      </c>
      <c r="D43" s="60">
        <v>1183346</v>
      </c>
      <c r="E43" s="60">
        <v>1092540</v>
      </c>
    </row>
    <row r="44" spans="2:17" ht="12.95" customHeight="1" x14ac:dyDescent="0.2">
      <c r="B44" s="27" t="s">
        <v>11</v>
      </c>
      <c r="C44" s="27" t="s">
        <v>25</v>
      </c>
      <c r="D44" s="60">
        <v>2997140</v>
      </c>
      <c r="E44" s="60">
        <v>27170</v>
      </c>
    </row>
    <row r="45" spans="2:17" ht="12.95" customHeight="1" x14ac:dyDescent="0.2">
      <c r="B45" s="27" t="s">
        <v>30</v>
      </c>
      <c r="C45" s="27" t="s">
        <v>31</v>
      </c>
      <c r="D45" s="60">
        <v>9543</v>
      </c>
      <c r="E45" s="60">
        <v>1952</v>
      </c>
    </row>
    <row r="46" spans="2:17" ht="12.95" customHeight="1" x14ac:dyDescent="0.2">
      <c r="B46" s="20" t="s">
        <v>32</v>
      </c>
      <c r="C46" s="20" t="s">
        <v>33</v>
      </c>
      <c r="D46" s="60">
        <v>5440</v>
      </c>
      <c r="E46" s="60">
        <v>2857</v>
      </c>
    </row>
    <row r="47" spans="2:17" ht="12.95" customHeight="1" x14ac:dyDescent="0.2">
      <c r="B47" s="27" t="s">
        <v>12</v>
      </c>
      <c r="C47" s="27" t="s">
        <v>26</v>
      </c>
      <c r="D47" s="60">
        <v>1537770</v>
      </c>
      <c r="E47" s="60">
        <v>801898</v>
      </c>
    </row>
    <row r="48" spans="2:17" ht="12.95" customHeight="1" x14ac:dyDescent="0.2">
      <c r="B48" s="27" t="s">
        <v>13</v>
      </c>
      <c r="C48" s="27" t="s">
        <v>27</v>
      </c>
      <c r="D48" s="60">
        <v>151005</v>
      </c>
      <c r="E48" s="60">
        <v>36203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19201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20.489484999999998</v>
      </c>
    </row>
    <row r="81" spans="2:5" ht="12.95" customHeight="1" x14ac:dyDescent="0.2">
      <c r="B81" s="24" t="s">
        <v>57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09C4-A9D5-4A69-A181-164DC7387B4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1451345</v>
      </c>
      <c r="E6" s="60">
        <v>845894</v>
      </c>
    </row>
    <row r="7" spans="2:5" ht="12.95" customHeight="1" x14ac:dyDescent="0.2">
      <c r="B7" s="27" t="s">
        <v>1</v>
      </c>
      <c r="C7" s="27" t="s">
        <v>15</v>
      </c>
      <c r="D7" s="60">
        <v>1004625</v>
      </c>
      <c r="E7" s="60">
        <v>638787</v>
      </c>
    </row>
    <row r="8" spans="2:5" ht="12.95" customHeight="1" x14ac:dyDescent="0.2">
      <c r="B8" s="27" t="s">
        <v>2</v>
      </c>
      <c r="C8" s="27" t="s">
        <v>16</v>
      </c>
      <c r="D8" s="60">
        <v>4214200</v>
      </c>
      <c r="E8" s="60">
        <v>159125</v>
      </c>
    </row>
    <row r="9" spans="2:5" ht="12.95" customHeight="1" x14ac:dyDescent="0.2">
      <c r="B9" s="27" t="s">
        <v>3</v>
      </c>
      <c r="C9" s="27" t="s">
        <v>17</v>
      </c>
      <c r="D9" s="60">
        <v>30650</v>
      </c>
      <c r="E9" s="60">
        <v>2893</v>
      </c>
    </row>
    <row r="10" spans="2:5" ht="12.95" customHeight="1" x14ac:dyDescent="0.2">
      <c r="B10" s="27" t="s">
        <v>4</v>
      </c>
      <c r="C10" s="27" t="s">
        <v>18</v>
      </c>
      <c r="D10" s="60">
        <v>209553700</v>
      </c>
      <c r="E10" s="60">
        <v>504285</v>
      </c>
    </row>
    <row r="11" spans="2:5" ht="12.95" customHeight="1" x14ac:dyDescent="0.2">
      <c r="B11" s="27" t="s">
        <v>5</v>
      </c>
      <c r="C11" s="27" t="s">
        <v>19</v>
      </c>
      <c r="D11" s="60">
        <v>4595000</v>
      </c>
      <c r="E11" s="60">
        <v>25661</v>
      </c>
    </row>
    <row r="12" spans="2:5" ht="12.95" customHeight="1" x14ac:dyDescent="0.2">
      <c r="B12" s="27" t="s">
        <v>6</v>
      </c>
      <c r="C12" s="27" t="s">
        <v>20</v>
      </c>
      <c r="D12" s="60">
        <v>61500</v>
      </c>
      <c r="E12" s="60">
        <v>4040</v>
      </c>
    </row>
    <row r="13" spans="2:5" ht="12.95" customHeight="1" x14ac:dyDescent="0.2">
      <c r="B13" s="27" t="s">
        <v>28</v>
      </c>
      <c r="C13" s="27" t="s">
        <v>29</v>
      </c>
      <c r="D13" s="60">
        <v>66210</v>
      </c>
      <c r="E13" s="60">
        <v>465</v>
      </c>
    </row>
    <row r="14" spans="2:5" ht="12.95" customHeight="1" x14ac:dyDescent="0.2">
      <c r="B14" s="27" t="s">
        <v>7</v>
      </c>
      <c r="C14" s="27" t="s">
        <v>21</v>
      </c>
      <c r="D14" s="60">
        <v>144300</v>
      </c>
      <c r="E14" s="60">
        <v>8948</v>
      </c>
    </row>
    <row r="15" spans="2:5" ht="12.95" customHeight="1" x14ac:dyDescent="0.2">
      <c r="B15" s="27" t="s">
        <v>8</v>
      </c>
      <c r="C15" s="27" t="s">
        <v>22</v>
      </c>
      <c r="D15" s="60">
        <v>2593095</v>
      </c>
      <c r="E15" s="60">
        <v>2671972</v>
      </c>
    </row>
    <row r="16" spans="2:5" ht="12.95" customHeight="1" x14ac:dyDescent="0.2">
      <c r="B16" s="27" t="s">
        <v>9</v>
      </c>
      <c r="C16" s="27" t="s">
        <v>23</v>
      </c>
      <c r="D16" s="60">
        <v>764805</v>
      </c>
      <c r="E16" s="60">
        <v>869042</v>
      </c>
    </row>
    <row r="17" spans="2:17" ht="12.95" customHeight="1" x14ac:dyDescent="0.2">
      <c r="B17" s="27" t="s">
        <v>10</v>
      </c>
      <c r="C17" s="27" t="s">
        <v>24</v>
      </c>
      <c r="D17" s="60">
        <v>12749379</v>
      </c>
      <c r="E17" s="60">
        <v>11112250</v>
      </c>
    </row>
    <row r="18" spans="2:17" ht="12.95" customHeight="1" x14ac:dyDescent="0.2">
      <c r="B18" s="27" t="s">
        <v>11</v>
      </c>
      <c r="C18" s="27" t="s">
        <v>25</v>
      </c>
      <c r="D18" s="60">
        <v>3575290</v>
      </c>
      <c r="E18" s="60">
        <v>26261</v>
      </c>
    </row>
    <row r="19" spans="2:17" ht="12.95" customHeight="1" x14ac:dyDescent="0.2">
      <c r="B19" s="27" t="s">
        <v>30</v>
      </c>
      <c r="C19" s="27" t="s">
        <v>31</v>
      </c>
      <c r="D19" s="60">
        <v>21223</v>
      </c>
      <c r="E19" s="60">
        <v>3487</v>
      </c>
    </row>
    <row r="20" spans="2:17" ht="12.95" customHeight="1" x14ac:dyDescent="0.2">
      <c r="B20" s="27" t="s">
        <v>32</v>
      </c>
      <c r="C20" s="27" t="s">
        <v>33</v>
      </c>
      <c r="D20" s="60">
        <v>3445</v>
      </c>
      <c r="E20" s="60">
        <v>1412</v>
      </c>
    </row>
    <row r="21" spans="2:17" ht="12.95" customHeight="1" x14ac:dyDescent="0.2">
      <c r="B21" s="27" t="s">
        <v>12</v>
      </c>
      <c r="C21" s="27" t="s">
        <v>26</v>
      </c>
      <c r="D21" s="60">
        <v>1793117</v>
      </c>
      <c r="E21" s="60">
        <v>894391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589080</v>
      </c>
      <c r="E22" s="60">
        <v>127480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25449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17921842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81790</v>
      </c>
      <c r="E32" s="60">
        <v>50106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115525</v>
      </c>
      <c r="E33" s="60">
        <v>77883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969600</v>
      </c>
      <c r="E34" s="60">
        <v>40223</v>
      </c>
    </row>
    <row r="35" spans="2:17" ht="12.95" customHeight="1" x14ac:dyDescent="0.2">
      <c r="B35" s="27" t="s">
        <v>3</v>
      </c>
      <c r="C35" s="27" t="s">
        <v>17</v>
      </c>
      <c r="D35" s="60">
        <v>17350</v>
      </c>
      <c r="E35" s="60">
        <v>2291</v>
      </c>
    </row>
    <row r="36" spans="2:17" ht="12.95" customHeight="1" x14ac:dyDescent="0.2">
      <c r="B36" s="27" t="s">
        <v>4</v>
      </c>
      <c r="C36" s="27" t="s">
        <v>18</v>
      </c>
      <c r="D36" s="60">
        <v>183131700</v>
      </c>
      <c r="E36" s="60">
        <v>453817</v>
      </c>
    </row>
    <row r="37" spans="2:17" ht="12.95" customHeight="1" x14ac:dyDescent="0.2">
      <c r="B37" s="27" t="s">
        <v>5</v>
      </c>
      <c r="C37" s="27" t="s">
        <v>19</v>
      </c>
      <c r="D37" s="60">
        <v>717000</v>
      </c>
      <c r="E37" s="60">
        <v>4645</v>
      </c>
    </row>
    <row r="38" spans="2:17" ht="12.95" customHeight="1" x14ac:dyDescent="0.2">
      <c r="B38" s="27" t="s">
        <v>6</v>
      </c>
      <c r="C38" s="27" t="s">
        <v>20</v>
      </c>
      <c r="D38" s="60">
        <v>29250</v>
      </c>
      <c r="E38" s="60">
        <v>2454</v>
      </c>
    </row>
    <row r="39" spans="2:17" ht="12.95" customHeight="1" x14ac:dyDescent="0.2">
      <c r="B39" s="27" t="s">
        <v>28</v>
      </c>
      <c r="C39" s="27" t="s">
        <v>29</v>
      </c>
      <c r="D39" s="60">
        <v>419160</v>
      </c>
      <c r="E39" s="60">
        <v>4068</v>
      </c>
    </row>
    <row r="40" spans="2:17" ht="12.95" customHeight="1" x14ac:dyDescent="0.2">
      <c r="B40" s="27" t="s">
        <v>7</v>
      </c>
      <c r="C40" s="27" t="s">
        <v>21</v>
      </c>
      <c r="D40" s="60">
        <v>87950</v>
      </c>
      <c r="E40" s="60">
        <v>7335</v>
      </c>
    </row>
    <row r="41" spans="2:17" ht="12.95" customHeight="1" x14ac:dyDescent="0.2">
      <c r="B41" s="27" t="s">
        <v>8</v>
      </c>
      <c r="C41" s="27" t="s">
        <v>22</v>
      </c>
      <c r="D41" s="60">
        <v>223345</v>
      </c>
      <c r="E41" s="60">
        <v>240696</v>
      </c>
    </row>
    <row r="42" spans="2:17" ht="12.95" customHeight="1" x14ac:dyDescent="0.2">
      <c r="B42" s="27" t="s">
        <v>9</v>
      </c>
      <c r="C42" s="27" t="s">
        <v>23</v>
      </c>
      <c r="D42" s="60">
        <v>238300</v>
      </c>
      <c r="E42" s="60">
        <v>288194</v>
      </c>
    </row>
    <row r="43" spans="2:17" ht="12.95" customHeight="1" x14ac:dyDescent="0.2">
      <c r="B43" s="27" t="s">
        <v>10</v>
      </c>
      <c r="C43" s="27" t="s">
        <v>24</v>
      </c>
      <c r="D43" s="60">
        <v>978389</v>
      </c>
      <c r="E43" s="60">
        <v>895274</v>
      </c>
    </row>
    <row r="44" spans="2:17" ht="12.95" customHeight="1" x14ac:dyDescent="0.2">
      <c r="B44" s="27" t="s">
        <v>11</v>
      </c>
      <c r="C44" s="27" t="s">
        <v>25</v>
      </c>
      <c r="D44" s="60">
        <v>3240910</v>
      </c>
      <c r="E44" s="60">
        <v>29621</v>
      </c>
    </row>
    <row r="45" spans="2:17" ht="12.95" customHeight="1" x14ac:dyDescent="0.2">
      <c r="B45" s="27" t="s">
        <v>30</v>
      </c>
      <c r="C45" s="27" t="s">
        <v>31</v>
      </c>
      <c r="D45" s="60">
        <v>5178</v>
      </c>
      <c r="E45" s="60">
        <v>1058</v>
      </c>
    </row>
    <row r="46" spans="2:17" ht="12.95" customHeight="1" x14ac:dyDescent="0.2">
      <c r="B46" s="20" t="s">
        <v>32</v>
      </c>
      <c r="C46" s="20" t="s">
        <v>33</v>
      </c>
      <c r="D46" s="60">
        <v>2450</v>
      </c>
      <c r="E46" s="60">
        <v>1283</v>
      </c>
    </row>
    <row r="47" spans="2:17" ht="12.95" customHeight="1" x14ac:dyDescent="0.2">
      <c r="B47" s="27" t="s">
        <v>12</v>
      </c>
      <c r="C47" s="27" t="s">
        <v>26</v>
      </c>
      <c r="D47" s="60">
        <v>1488048</v>
      </c>
      <c r="E47" s="60">
        <v>775526</v>
      </c>
    </row>
    <row r="48" spans="2:17" ht="12.95" customHeight="1" x14ac:dyDescent="0.2">
      <c r="B48" s="27" t="s">
        <v>13</v>
      </c>
      <c r="C48" s="27" t="s">
        <v>27</v>
      </c>
      <c r="D48" s="60">
        <v>111310</v>
      </c>
      <c r="E48" s="60">
        <v>26677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23859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2925010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17.921842000000002</v>
      </c>
    </row>
    <row r="81" spans="2:5" ht="12.95" customHeight="1" x14ac:dyDescent="0.2">
      <c r="B81" s="24" t="s">
        <v>57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8E07-B5E3-4776-AFD2-994B916F5FF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112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1235555</v>
      </c>
      <c r="E6" s="60">
        <v>731677</v>
      </c>
    </row>
    <row r="7" spans="2:5" ht="12.95" customHeight="1" x14ac:dyDescent="0.2">
      <c r="B7" s="27" t="s">
        <v>1</v>
      </c>
      <c r="C7" s="27" t="s">
        <v>15</v>
      </c>
      <c r="D7" s="60">
        <v>713035</v>
      </c>
      <c r="E7" s="60">
        <v>454816</v>
      </c>
    </row>
    <row r="8" spans="2:5" ht="12.95" customHeight="1" x14ac:dyDescent="0.2">
      <c r="B8" s="27" t="s">
        <v>2</v>
      </c>
      <c r="C8" s="27" t="s">
        <v>16</v>
      </c>
      <c r="D8" s="60">
        <v>1713650</v>
      </c>
      <c r="E8" s="60">
        <v>65416</v>
      </c>
    </row>
    <row r="9" spans="2:5" ht="12.95" customHeight="1" x14ac:dyDescent="0.2">
      <c r="B9" s="27" t="s">
        <v>3</v>
      </c>
      <c r="C9" s="27" t="s">
        <v>17</v>
      </c>
      <c r="D9" s="60">
        <v>25750</v>
      </c>
      <c r="E9" s="60">
        <v>2386</v>
      </c>
    </row>
    <row r="10" spans="2:5" ht="12.95" customHeight="1" x14ac:dyDescent="0.2">
      <c r="B10" s="27" t="s">
        <v>4</v>
      </c>
      <c r="C10" s="27" t="s">
        <v>18</v>
      </c>
      <c r="D10" s="60">
        <v>201851000</v>
      </c>
      <c r="E10" s="60">
        <v>477565</v>
      </c>
    </row>
    <row r="11" spans="2:5" ht="12.95" customHeight="1" x14ac:dyDescent="0.2">
      <c r="B11" s="27" t="s">
        <v>5</v>
      </c>
      <c r="C11" s="27" t="s">
        <v>19</v>
      </c>
      <c r="D11" s="60">
        <v>2826000</v>
      </c>
      <c r="E11" s="60">
        <v>15450</v>
      </c>
    </row>
    <row r="12" spans="2:5" ht="12.95" customHeight="1" x14ac:dyDescent="0.2">
      <c r="B12" s="27" t="s">
        <v>6</v>
      </c>
      <c r="C12" s="27" t="s">
        <v>20</v>
      </c>
      <c r="D12" s="60">
        <v>57200</v>
      </c>
      <c r="E12" s="60">
        <v>4076</v>
      </c>
    </row>
    <row r="13" spans="2:5" ht="12.95" customHeight="1" x14ac:dyDescent="0.2">
      <c r="B13" s="27" t="s">
        <v>28</v>
      </c>
      <c r="C13" s="27" t="s">
        <v>29</v>
      </c>
      <c r="D13" s="60">
        <v>279900</v>
      </c>
      <c r="E13" s="60">
        <v>1905</v>
      </c>
    </row>
    <row r="14" spans="2:5" ht="12.95" customHeight="1" x14ac:dyDescent="0.2">
      <c r="B14" s="27" t="s">
        <v>7</v>
      </c>
      <c r="C14" s="27" t="s">
        <v>21</v>
      </c>
      <c r="D14" s="60">
        <v>78850</v>
      </c>
      <c r="E14" s="60">
        <v>4773</v>
      </c>
    </row>
    <row r="15" spans="2:5" ht="12.95" customHeight="1" x14ac:dyDescent="0.2">
      <c r="B15" s="27" t="s">
        <v>8</v>
      </c>
      <c r="C15" s="27" t="s">
        <v>22</v>
      </c>
      <c r="D15" s="60">
        <v>4449875</v>
      </c>
      <c r="E15" s="60">
        <v>4618175</v>
      </c>
    </row>
    <row r="16" spans="2:5" ht="12.95" customHeight="1" x14ac:dyDescent="0.2">
      <c r="B16" s="27" t="s">
        <v>9</v>
      </c>
      <c r="C16" s="27" t="s">
        <v>23</v>
      </c>
      <c r="D16" s="60">
        <v>691382</v>
      </c>
      <c r="E16" s="60">
        <v>792402</v>
      </c>
    </row>
    <row r="17" spans="2:17" ht="12.95" customHeight="1" x14ac:dyDescent="0.2">
      <c r="B17" s="27" t="s">
        <v>10</v>
      </c>
      <c r="C17" s="27" t="s">
        <v>24</v>
      </c>
      <c r="D17" s="60">
        <v>12832950</v>
      </c>
      <c r="E17" s="60">
        <v>11425345</v>
      </c>
    </row>
    <row r="18" spans="2:17" ht="12.95" customHeight="1" x14ac:dyDescent="0.2">
      <c r="B18" s="27" t="s">
        <v>11</v>
      </c>
      <c r="C18" s="27" t="s">
        <v>25</v>
      </c>
      <c r="D18" s="60">
        <v>3535390</v>
      </c>
      <c r="E18" s="60">
        <v>26210</v>
      </c>
    </row>
    <row r="19" spans="2:17" ht="12.95" customHeight="1" x14ac:dyDescent="0.2">
      <c r="B19" s="27" t="s">
        <v>30</v>
      </c>
      <c r="C19" s="27" t="s">
        <v>31</v>
      </c>
      <c r="D19" s="60">
        <v>12312</v>
      </c>
      <c r="E19" s="60">
        <v>1975</v>
      </c>
    </row>
    <row r="20" spans="2:17" ht="12.95" customHeight="1" x14ac:dyDescent="0.2">
      <c r="B20" s="27" t="s">
        <v>32</v>
      </c>
      <c r="C20" s="27" t="s">
        <v>33</v>
      </c>
      <c r="D20" s="60">
        <v>4595</v>
      </c>
      <c r="E20" s="60">
        <v>1864</v>
      </c>
    </row>
    <row r="21" spans="2:17" ht="12.95" customHeight="1" x14ac:dyDescent="0.2">
      <c r="B21" s="27" t="s">
        <v>12</v>
      </c>
      <c r="C21" s="27" t="s">
        <v>26</v>
      </c>
      <c r="D21" s="60">
        <v>1673703</v>
      </c>
      <c r="E21" s="60">
        <v>835439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221260</v>
      </c>
      <c r="E22" s="60">
        <v>47483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34956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19541913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19.541913000000001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113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92145</v>
      </c>
      <c r="E32" s="60">
        <v>57374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82305</v>
      </c>
      <c r="E33" s="60">
        <v>55033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1117450</v>
      </c>
      <c r="E34" s="60">
        <v>46090</v>
      </c>
    </row>
    <row r="35" spans="2:17" ht="12.95" customHeight="1" x14ac:dyDescent="0.2">
      <c r="B35" s="27" t="s">
        <v>3</v>
      </c>
      <c r="C35" s="27" t="s">
        <v>17</v>
      </c>
      <c r="D35" s="60">
        <v>13000</v>
      </c>
      <c r="E35" s="60">
        <v>1779</v>
      </c>
    </row>
    <row r="36" spans="2:17" ht="12.95" customHeight="1" x14ac:dyDescent="0.2">
      <c r="B36" s="27" t="s">
        <v>4</v>
      </c>
      <c r="C36" s="27" t="s">
        <v>18</v>
      </c>
      <c r="D36" s="60">
        <v>189271500</v>
      </c>
      <c r="E36" s="60">
        <v>461694</v>
      </c>
    </row>
    <row r="37" spans="2:17" ht="12.95" customHeight="1" x14ac:dyDescent="0.2">
      <c r="B37" s="27" t="s">
        <v>5</v>
      </c>
      <c r="C37" s="27" t="s">
        <v>19</v>
      </c>
      <c r="D37" s="60">
        <v>1512000</v>
      </c>
      <c r="E37" s="60">
        <v>9828</v>
      </c>
    </row>
    <row r="38" spans="2:17" ht="12.95" customHeight="1" x14ac:dyDescent="0.2">
      <c r="B38" s="27" t="s">
        <v>6</v>
      </c>
      <c r="C38" s="27" t="s">
        <v>20</v>
      </c>
      <c r="D38" s="60">
        <v>223550</v>
      </c>
      <c r="E38" s="60">
        <v>17893</v>
      </c>
    </row>
    <row r="39" spans="2:17" ht="12.95" customHeight="1" x14ac:dyDescent="0.2">
      <c r="B39" s="27" t="s">
        <v>28</v>
      </c>
      <c r="C39" s="27" t="s">
        <v>29</v>
      </c>
      <c r="D39" s="60">
        <v>60850</v>
      </c>
      <c r="E39" s="60">
        <v>602</v>
      </c>
    </row>
    <row r="40" spans="2:17" ht="12.95" customHeight="1" x14ac:dyDescent="0.2">
      <c r="B40" s="27" t="s">
        <v>7</v>
      </c>
      <c r="C40" s="27" t="s">
        <v>21</v>
      </c>
      <c r="D40" s="60">
        <v>12060</v>
      </c>
      <c r="E40" s="60">
        <v>1082</v>
      </c>
    </row>
    <row r="41" spans="2:17" ht="12.95" customHeight="1" x14ac:dyDescent="0.2">
      <c r="B41" s="27" t="s">
        <v>8</v>
      </c>
      <c r="C41" s="27" t="s">
        <v>22</v>
      </c>
      <c r="D41" s="60">
        <v>389145</v>
      </c>
      <c r="E41" s="60">
        <v>417998</v>
      </c>
    </row>
    <row r="42" spans="2:17" ht="12.95" customHeight="1" x14ac:dyDescent="0.2">
      <c r="B42" s="27" t="s">
        <v>9</v>
      </c>
      <c r="C42" s="27" t="s">
        <v>23</v>
      </c>
      <c r="D42" s="60">
        <v>227047</v>
      </c>
      <c r="E42" s="60">
        <v>276733</v>
      </c>
    </row>
    <row r="43" spans="2:17" ht="12.95" customHeight="1" x14ac:dyDescent="0.2">
      <c r="B43" s="27" t="s">
        <v>10</v>
      </c>
      <c r="C43" s="27" t="s">
        <v>24</v>
      </c>
      <c r="D43" s="60">
        <v>837139</v>
      </c>
      <c r="E43" s="60">
        <v>781463</v>
      </c>
    </row>
    <row r="44" spans="2:17" ht="12.95" customHeight="1" x14ac:dyDescent="0.2">
      <c r="B44" s="27" t="s">
        <v>11</v>
      </c>
      <c r="C44" s="27" t="s">
        <v>25</v>
      </c>
      <c r="D44" s="60">
        <v>4177811</v>
      </c>
      <c r="E44" s="60">
        <v>38113</v>
      </c>
    </row>
    <row r="45" spans="2:17" ht="12.95" customHeight="1" x14ac:dyDescent="0.2">
      <c r="B45" s="27" t="s">
        <v>30</v>
      </c>
      <c r="C45" s="27" t="s">
        <v>31</v>
      </c>
      <c r="D45" s="60">
        <v>23759</v>
      </c>
      <c r="E45" s="60">
        <v>4794</v>
      </c>
    </row>
    <row r="46" spans="2:17" ht="12.95" customHeight="1" x14ac:dyDescent="0.2">
      <c r="B46" s="20" t="s">
        <v>32</v>
      </c>
      <c r="C46" s="20" t="s">
        <v>33</v>
      </c>
      <c r="D46" s="60">
        <v>780</v>
      </c>
      <c r="E46" s="60">
        <v>403</v>
      </c>
    </row>
    <row r="47" spans="2:17" ht="12.95" customHeight="1" x14ac:dyDescent="0.2">
      <c r="B47" s="27" t="s">
        <v>12</v>
      </c>
      <c r="C47" s="27" t="s">
        <v>26</v>
      </c>
      <c r="D47" s="60">
        <v>1627307</v>
      </c>
      <c r="E47" s="60">
        <v>849324</v>
      </c>
    </row>
    <row r="48" spans="2:17" ht="12.95" customHeight="1" x14ac:dyDescent="0.2">
      <c r="B48" s="27" t="s">
        <v>13</v>
      </c>
      <c r="C48" s="27" t="s">
        <v>27</v>
      </c>
      <c r="D48" s="60">
        <v>91930</v>
      </c>
      <c r="E48" s="60">
        <v>22114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22086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3064403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3.064403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19.541913000000001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3.064403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4D56-E263-4DB0-8244-FD306518B051}">
  <dimension ref="B2:Q81"/>
  <sheetViews>
    <sheetView showGridLines="0" topLeftCell="A27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116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819425</v>
      </c>
      <c r="E6" s="60">
        <v>490834</v>
      </c>
    </row>
    <row r="7" spans="2:5" ht="12.95" customHeight="1" x14ac:dyDescent="0.2">
      <c r="B7" s="27" t="s">
        <v>1</v>
      </c>
      <c r="C7" s="27" t="s">
        <v>15</v>
      </c>
      <c r="D7" s="60">
        <v>920160</v>
      </c>
      <c r="E7" s="60">
        <v>602667</v>
      </c>
    </row>
    <row r="8" spans="2:5" ht="12.95" customHeight="1" x14ac:dyDescent="0.2">
      <c r="B8" s="27" t="s">
        <v>2</v>
      </c>
      <c r="C8" s="27" t="s">
        <v>16</v>
      </c>
      <c r="D8" s="60">
        <v>732750</v>
      </c>
      <c r="E8" s="60">
        <v>27312</v>
      </c>
    </row>
    <row r="9" spans="2:5" ht="12.95" customHeight="1" x14ac:dyDescent="0.2">
      <c r="B9" s="27" t="s">
        <v>3</v>
      </c>
      <c r="C9" s="27" t="s">
        <v>17</v>
      </c>
      <c r="D9" s="60">
        <v>72850</v>
      </c>
      <c r="E9" s="60">
        <v>7710</v>
      </c>
    </row>
    <row r="10" spans="2:5" ht="12.95" customHeight="1" x14ac:dyDescent="0.2">
      <c r="B10" s="27" t="s">
        <v>4</v>
      </c>
      <c r="C10" s="27" t="s">
        <v>18</v>
      </c>
      <c r="D10" s="60">
        <v>176863932</v>
      </c>
      <c r="E10" s="60">
        <v>413037</v>
      </c>
    </row>
    <row r="11" spans="2:5" ht="12.95" customHeight="1" x14ac:dyDescent="0.2">
      <c r="B11" s="27" t="s">
        <v>5</v>
      </c>
      <c r="C11" s="27" t="s">
        <v>19</v>
      </c>
      <c r="D11" s="60">
        <v>1189000</v>
      </c>
      <c r="E11" s="60">
        <v>6802</v>
      </c>
    </row>
    <row r="12" spans="2:5" ht="12.95" customHeight="1" x14ac:dyDescent="0.2">
      <c r="B12" s="27" t="s">
        <v>6</v>
      </c>
      <c r="C12" s="27" t="s">
        <v>20</v>
      </c>
      <c r="D12" s="60">
        <v>57900</v>
      </c>
      <c r="E12" s="60">
        <v>3761</v>
      </c>
    </row>
    <row r="13" spans="2:5" ht="12.95" customHeight="1" x14ac:dyDescent="0.2">
      <c r="B13" s="27" t="s">
        <v>28</v>
      </c>
      <c r="C13" s="27" t="s">
        <v>29</v>
      </c>
      <c r="D13" s="60">
        <v>4000</v>
      </c>
      <c r="E13" s="60">
        <v>27</v>
      </c>
    </row>
    <row r="14" spans="2:5" ht="12.95" customHeight="1" x14ac:dyDescent="0.2">
      <c r="B14" s="27" t="s">
        <v>7</v>
      </c>
      <c r="C14" s="27" t="s">
        <v>21</v>
      </c>
      <c r="D14" s="60">
        <v>36580</v>
      </c>
      <c r="E14" s="60">
        <v>2253</v>
      </c>
    </row>
    <row r="15" spans="2:5" ht="12.95" customHeight="1" x14ac:dyDescent="0.2">
      <c r="B15" s="27" t="s">
        <v>8</v>
      </c>
      <c r="C15" s="27" t="s">
        <v>22</v>
      </c>
      <c r="D15" s="60">
        <v>3240020</v>
      </c>
      <c r="E15" s="60">
        <v>3292846</v>
      </c>
    </row>
    <row r="16" spans="2:5" ht="12.95" customHeight="1" x14ac:dyDescent="0.2">
      <c r="B16" s="27" t="s">
        <v>9</v>
      </c>
      <c r="C16" s="27" t="s">
        <v>23</v>
      </c>
      <c r="D16" s="60">
        <v>342540</v>
      </c>
      <c r="E16" s="60">
        <v>395410</v>
      </c>
    </row>
    <row r="17" spans="2:17" ht="12.95" customHeight="1" x14ac:dyDescent="0.2">
      <c r="B17" s="27" t="s">
        <v>10</v>
      </c>
      <c r="C17" s="27" t="s">
        <v>24</v>
      </c>
      <c r="D17" s="60">
        <v>10781347</v>
      </c>
      <c r="E17" s="60">
        <v>9904799</v>
      </c>
    </row>
    <row r="18" spans="2:17" ht="12.95" customHeight="1" x14ac:dyDescent="0.2">
      <c r="B18" s="27" t="s">
        <v>11</v>
      </c>
      <c r="C18" s="27" t="s">
        <v>25</v>
      </c>
      <c r="D18" s="60">
        <v>3923590</v>
      </c>
      <c r="E18" s="60">
        <v>30426</v>
      </c>
    </row>
    <row r="19" spans="2:17" ht="12.95" customHeight="1" x14ac:dyDescent="0.2">
      <c r="B19" s="27" t="s">
        <v>30</v>
      </c>
      <c r="C19" s="27" t="s">
        <v>31</v>
      </c>
      <c r="D19" s="60">
        <v>5914</v>
      </c>
      <c r="E19" s="60">
        <v>912</v>
      </c>
    </row>
    <row r="20" spans="2:17" ht="12.95" customHeight="1" x14ac:dyDescent="0.2">
      <c r="B20" s="27" t="s">
        <v>32</v>
      </c>
      <c r="C20" s="27" t="s">
        <v>33</v>
      </c>
      <c r="D20" s="60">
        <v>160</v>
      </c>
      <c r="E20" s="60">
        <v>69</v>
      </c>
    </row>
    <row r="21" spans="2:17" ht="12.95" customHeight="1" x14ac:dyDescent="0.2">
      <c r="B21" s="27" t="s">
        <v>12</v>
      </c>
      <c r="C21" s="27" t="s">
        <v>26</v>
      </c>
      <c r="D21" s="60">
        <v>1574691</v>
      </c>
      <c r="E21" s="60">
        <v>784225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82570</v>
      </c>
      <c r="E22" s="60">
        <v>17225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14972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15995287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15.995286999999999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117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55450</v>
      </c>
      <c r="E32" s="60">
        <v>34085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44425</v>
      </c>
      <c r="E33" s="60">
        <v>30142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446150</v>
      </c>
      <c r="E34" s="60">
        <v>18751</v>
      </c>
    </row>
    <row r="35" spans="2:17" ht="12.95" customHeight="1" x14ac:dyDescent="0.2">
      <c r="B35" s="27" t="s">
        <v>3</v>
      </c>
      <c r="C35" s="27" t="s">
        <v>17</v>
      </c>
      <c r="D35" s="60">
        <v>14950</v>
      </c>
      <c r="E35" s="60">
        <v>2031</v>
      </c>
    </row>
    <row r="36" spans="2:17" ht="12.95" customHeight="1" x14ac:dyDescent="0.2">
      <c r="B36" s="27" t="s">
        <v>4</v>
      </c>
      <c r="C36" s="27" t="s">
        <v>18</v>
      </c>
      <c r="D36" s="60">
        <v>160896032</v>
      </c>
      <c r="E36" s="60">
        <v>387374</v>
      </c>
    </row>
    <row r="37" spans="2:17" ht="12.95" customHeight="1" x14ac:dyDescent="0.2">
      <c r="B37" s="27" t="s">
        <v>5</v>
      </c>
      <c r="C37" s="27" t="s">
        <v>19</v>
      </c>
      <c r="D37" s="60">
        <v>349000</v>
      </c>
      <c r="E37" s="60">
        <v>2216</v>
      </c>
    </row>
    <row r="38" spans="2:17" ht="12.95" customHeight="1" x14ac:dyDescent="0.2">
      <c r="B38" s="27" t="s">
        <v>6</v>
      </c>
      <c r="C38" s="27" t="s">
        <v>20</v>
      </c>
      <c r="D38" s="60">
        <v>1950</v>
      </c>
      <c r="E38" s="60">
        <v>156</v>
      </c>
    </row>
    <row r="39" spans="2:17" ht="12.95" customHeight="1" x14ac:dyDescent="0.2">
      <c r="B39" s="27" t="s">
        <v>28</v>
      </c>
      <c r="C39" s="27" t="s">
        <v>29</v>
      </c>
      <c r="D39" s="60">
        <v>150</v>
      </c>
      <c r="E39" s="60">
        <v>2</v>
      </c>
    </row>
    <row r="40" spans="2:17" ht="12.95" customHeight="1" x14ac:dyDescent="0.2">
      <c r="B40" s="27" t="s">
        <v>7</v>
      </c>
      <c r="C40" s="27" t="s">
        <v>21</v>
      </c>
      <c r="D40" s="60">
        <v>15080</v>
      </c>
      <c r="E40" s="60">
        <v>1335</v>
      </c>
    </row>
    <row r="41" spans="2:17" ht="12.95" customHeight="1" x14ac:dyDescent="0.2">
      <c r="B41" s="27" t="s">
        <v>8</v>
      </c>
      <c r="C41" s="27" t="s">
        <v>22</v>
      </c>
      <c r="D41" s="60">
        <v>304141</v>
      </c>
      <c r="E41" s="60">
        <v>327890</v>
      </c>
    </row>
    <row r="42" spans="2:17" ht="12.95" customHeight="1" x14ac:dyDescent="0.2">
      <c r="B42" s="27" t="s">
        <v>9</v>
      </c>
      <c r="C42" s="27" t="s">
        <v>23</v>
      </c>
      <c r="D42" s="60">
        <v>154570</v>
      </c>
      <c r="E42" s="60">
        <v>190337</v>
      </c>
    </row>
    <row r="43" spans="2:17" ht="12.95" customHeight="1" x14ac:dyDescent="0.2">
      <c r="B43" s="27" t="s">
        <v>10</v>
      </c>
      <c r="C43" s="27" t="s">
        <v>24</v>
      </c>
      <c r="D43" s="60">
        <v>892988</v>
      </c>
      <c r="E43" s="60">
        <v>852815</v>
      </c>
    </row>
    <row r="44" spans="2:17" ht="12.95" customHeight="1" x14ac:dyDescent="0.2">
      <c r="B44" s="27" t="s">
        <v>11</v>
      </c>
      <c r="C44" s="27" t="s">
        <v>25</v>
      </c>
      <c r="D44" s="60">
        <v>2883750</v>
      </c>
      <c r="E44" s="60">
        <v>26297</v>
      </c>
    </row>
    <row r="45" spans="2:17" ht="12.95" customHeight="1" x14ac:dyDescent="0.2">
      <c r="B45" s="27" t="s">
        <v>30</v>
      </c>
      <c r="C45" s="27" t="s">
        <v>31</v>
      </c>
      <c r="D45" s="60">
        <v>4379</v>
      </c>
      <c r="E45" s="60">
        <v>889</v>
      </c>
    </row>
    <row r="46" spans="2:17" ht="12.95" customHeight="1" x14ac:dyDescent="0.2">
      <c r="B46" s="20" t="s">
        <v>32</v>
      </c>
      <c r="C46" s="20" t="s">
        <v>33</v>
      </c>
      <c r="D46" s="60">
        <v>160</v>
      </c>
      <c r="E46" s="60">
        <v>85</v>
      </c>
    </row>
    <row r="47" spans="2:17" ht="12.95" customHeight="1" x14ac:dyDescent="0.2">
      <c r="B47" s="27" t="s">
        <v>12</v>
      </c>
      <c r="C47" s="27" t="s">
        <v>26</v>
      </c>
      <c r="D47" s="60">
        <v>1204062</v>
      </c>
      <c r="E47" s="60">
        <v>627596</v>
      </c>
    </row>
    <row r="48" spans="2:17" ht="12.95" customHeight="1" x14ac:dyDescent="0.2">
      <c r="B48" s="27" t="s">
        <v>13</v>
      </c>
      <c r="C48" s="27" t="s">
        <v>27</v>
      </c>
      <c r="D48" s="60">
        <v>38670</v>
      </c>
      <c r="E48" s="60">
        <v>9376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6150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2517527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2.5175269999999998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118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119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15.995286999999999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2.5175269999999998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8C23-55BB-4E53-8263-151D229A55EF}">
  <dimension ref="B2:Q81"/>
  <sheetViews>
    <sheetView showGridLines="0" zoomScale="85" zoomScaleNormal="85" workbookViewId="0">
      <selection activeCell="I24" sqref="I24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120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518445</v>
      </c>
      <c r="E6" s="60">
        <v>302143</v>
      </c>
    </row>
    <row r="7" spans="2:5" ht="12.95" customHeight="1" x14ac:dyDescent="0.2">
      <c r="B7" s="27" t="s">
        <v>1</v>
      </c>
      <c r="C7" s="27" t="s">
        <v>15</v>
      </c>
      <c r="D7" s="60">
        <v>521915</v>
      </c>
      <c r="E7" s="60">
        <v>337912</v>
      </c>
    </row>
    <row r="8" spans="2:5" ht="12.95" customHeight="1" x14ac:dyDescent="0.2">
      <c r="B8" s="27" t="s">
        <v>2</v>
      </c>
      <c r="C8" s="27" t="s">
        <v>16</v>
      </c>
      <c r="D8" s="60">
        <v>2396600</v>
      </c>
      <c r="E8" s="60">
        <v>96028</v>
      </c>
    </row>
    <row r="9" spans="2:5" ht="12.95" customHeight="1" x14ac:dyDescent="0.2">
      <c r="B9" s="27" t="s">
        <v>3</v>
      </c>
      <c r="C9" s="27" t="s">
        <v>17</v>
      </c>
      <c r="D9" s="60">
        <v>19850</v>
      </c>
      <c r="E9" s="60">
        <v>2233</v>
      </c>
    </row>
    <row r="10" spans="2:5" ht="12.95" customHeight="1" x14ac:dyDescent="0.2">
      <c r="B10" s="27" t="s">
        <v>4</v>
      </c>
      <c r="C10" s="27" t="s">
        <v>18</v>
      </c>
      <c r="D10" s="60">
        <v>194608300</v>
      </c>
      <c r="E10" s="60">
        <v>450222</v>
      </c>
    </row>
    <row r="11" spans="2:5" ht="12.95" customHeight="1" x14ac:dyDescent="0.2">
      <c r="B11" s="27" t="s">
        <v>5</v>
      </c>
      <c r="C11" s="27" t="s">
        <v>19</v>
      </c>
      <c r="D11" s="60">
        <v>1008000</v>
      </c>
      <c r="E11" s="60">
        <v>5796</v>
      </c>
    </row>
    <row r="12" spans="2:5" ht="12.95" customHeight="1" x14ac:dyDescent="0.2">
      <c r="B12" s="27" t="s">
        <v>6</v>
      </c>
      <c r="C12" s="27" t="s">
        <v>20</v>
      </c>
      <c r="D12" s="60">
        <v>68700</v>
      </c>
      <c r="E12" s="60">
        <v>4685</v>
      </c>
    </row>
    <row r="13" spans="2:5" ht="12.95" customHeight="1" x14ac:dyDescent="0.2">
      <c r="B13" s="27" t="s">
        <v>28</v>
      </c>
      <c r="C13" s="27" t="s">
        <v>29</v>
      </c>
      <c r="D13" s="60">
        <v>188190</v>
      </c>
      <c r="E13" s="60">
        <v>1249</v>
      </c>
    </row>
    <row r="14" spans="2:5" ht="12.95" customHeight="1" x14ac:dyDescent="0.2">
      <c r="B14" s="27" t="s">
        <v>7</v>
      </c>
      <c r="C14" s="27" t="s">
        <v>21</v>
      </c>
      <c r="D14" s="60">
        <v>120790</v>
      </c>
      <c r="E14" s="60">
        <v>7214</v>
      </c>
    </row>
    <row r="15" spans="2:5" ht="12.95" customHeight="1" x14ac:dyDescent="0.2">
      <c r="B15" s="27" t="s">
        <v>8</v>
      </c>
      <c r="C15" s="27" t="s">
        <v>22</v>
      </c>
      <c r="D15" s="60">
        <v>2889127</v>
      </c>
      <c r="E15" s="60">
        <v>3003594</v>
      </c>
    </row>
    <row r="16" spans="2:5" ht="12.95" customHeight="1" x14ac:dyDescent="0.2">
      <c r="B16" s="27" t="s">
        <v>9</v>
      </c>
      <c r="C16" s="27" t="s">
        <v>23</v>
      </c>
      <c r="D16" s="60">
        <v>556752</v>
      </c>
      <c r="E16" s="60">
        <v>649370</v>
      </c>
    </row>
    <row r="17" spans="2:17" ht="12.95" customHeight="1" x14ac:dyDescent="0.2">
      <c r="B17" s="27" t="s">
        <v>10</v>
      </c>
      <c r="C17" s="27" t="s">
        <v>24</v>
      </c>
      <c r="D17" s="60">
        <v>10420332</v>
      </c>
      <c r="E17" s="60">
        <v>9708711</v>
      </c>
    </row>
    <row r="18" spans="2:17" ht="12.95" customHeight="1" x14ac:dyDescent="0.2">
      <c r="B18" s="27" t="s">
        <v>11</v>
      </c>
      <c r="C18" s="27" t="s">
        <v>25</v>
      </c>
      <c r="D18" s="60">
        <v>2565976</v>
      </c>
      <c r="E18" s="60">
        <v>18604</v>
      </c>
    </row>
    <row r="19" spans="2:17" ht="12.95" customHeight="1" x14ac:dyDescent="0.2">
      <c r="B19" s="27" t="s">
        <v>30</v>
      </c>
      <c r="C19" s="27" t="s">
        <v>31</v>
      </c>
      <c r="D19" s="60">
        <v>7753</v>
      </c>
      <c r="E19" s="60">
        <v>1199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1619896</v>
      </c>
      <c r="E21" s="60">
        <v>808103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144810</v>
      </c>
      <c r="E22" s="60">
        <v>31611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11803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15440477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15.440477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121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81455</v>
      </c>
      <c r="E32" s="60">
        <v>50118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71485</v>
      </c>
      <c r="E33" s="60">
        <v>48342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484900</v>
      </c>
      <c r="E34" s="60">
        <v>20425</v>
      </c>
    </row>
    <row r="35" spans="2:17" ht="12.95" customHeight="1" x14ac:dyDescent="0.2">
      <c r="B35" s="27" t="s">
        <v>3</v>
      </c>
      <c r="C35" s="27" t="s">
        <v>17</v>
      </c>
      <c r="D35" s="60">
        <v>94400</v>
      </c>
      <c r="E35" s="60">
        <v>11584</v>
      </c>
    </row>
    <row r="36" spans="2:17" ht="12.95" customHeight="1" x14ac:dyDescent="0.2">
      <c r="B36" s="27" t="s">
        <v>4</v>
      </c>
      <c r="C36" s="27" t="s">
        <v>18</v>
      </c>
      <c r="D36" s="60">
        <v>184774300</v>
      </c>
      <c r="E36" s="60">
        <v>444541</v>
      </c>
    </row>
    <row r="37" spans="2:17" ht="12.95" customHeight="1" x14ac:dyDescent="0.2">
      <c r="B37" s="27" t="s">
        <v>5</v>
      </c>
      <c r="C37" s="27" t="s">
        <v>19</v>
      </c>
      <c r="D37" s="60">
        <v>437000</v>
      </c>
      <c r="E37" s="60">
        <v>2835</v>
      </c>
    </row>
    <row r="38" spans="2:17" ht="12.95" customHeight="1" x14ac:dyDescent="0.2">
      <c r="B38" s="27" t="s">
        <v>6</v>
      </c>
      <c r="C38" s="27" t="s">
        <v>20</v>
      </c>
      <c r="D38" s="60">
        <v>90600</v>
      </c>
      <c r="E38" s="60">
        <v>6772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58830</v>
      </c>
      <c r="E40" s="60">
        <v>5120</v>
      </c>
    </row>
    <row r="41" spans="2:17" ht="12.95" customHeight="1" x14ac:dyDescent="0.2">
      <c r="B41" s="27" t="s">
        <v>8</v>
      </c>
      <c r="C41" s="27" t="s">
        <v>22</v>
      </c>
      <c r="D41" s="60">
        <v>449477</v>
      </c>
      <c r="E41" s="60">
        <v>487220</v>
      </c>
    </row>
    <row r="42" spans="2:17" ht="12.95" customHeight="1" x14ac:dyDescent="0.2">
      <c r="B42" s="27" t="s">
        <v>9</v>
      </c>
      <c r="C42" s="27" t="s">
        <v>23</v>
      </c>
      <c r="D42" s="60">
        <v>210790</v>
      </c>
      <c r="E42" s="60">
        <v>259717</v>
      </c>
    </row>
    <row r="43" spans="2:17" ht="12.95" customHeight="1" x14ac:dyDescent="0.2">
      <c r="B43" s="27" t="s">
        <v>10</v>
      </c>
      <c r="C43" s="27" t="s">
        <v>24</v>
      </c>
      <c r="D43" s="60">
        <v>1173633</v>
      </c>
      <c r="E43" s="60">
        <v>1135282</v>
      </c>
    </row>
    <row r="44" spans="2:17" ht="12.95" customHeight="1" x14ac:dyDescent="0.2">
      <c r="B44" s="27" t="s">
        <v>11</v>
      </c>
      <c r="C44" s="27" t="s">
        <v>25</v>
      </c>
      <c r="D44" s="60">
        <v>2796476</v>
      </c>
      <c r="E44" s="60">
        <v>25172</v>
      </c>
    </row>
    <row r="45" spans="2:17" ht="12.95" customHeight="1" x14ac:dyDescent="0.2">
      <c r="B45" s="27" t="s">
        <v>30</v>
      </c>
      <c r="C45" s="27" t="s">
        <v>31</v>
      </c>
      <c r="D45" s="60">
        <v>4141</v>
      </c>
      <c r="E45" s="61">
        <v>841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1549062</v>
      </c>
      <c r="E47" s="60">
        <v>807893</v>
      </c>
    </row>
    <row r="48" spans="2:17" ht="12.95" customHeight="1" x14ac:dyDescent="0.2">
      <c r="B48" s="27" t="s">
        <v>13</v>
      </c>
      <c r="C48" s="27" t="s">
        <v>27</v>
      </c>
      <c r="D48" s="60">
        <v>60100</v>
      </c>
      <c r="E48" s="60">
        <v>14748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7739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3328349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3.3283489999999998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122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123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2"/>
      <c r="C79" s="62"/>
      <c r="D79" s="62"/>
      <c r="E79" s="62"/>
    </row>
    <row r="80" spans="2:5" ht="12.95" customHeight="1" x14ac:dyDescent="0.2">
      <c r="B80" s="52" t="s">
        <v>46</v>
      </c>
      <c r="C80" s="53"/>
      <c r="D80" s="53"/>
      <c r="E80" s="14">
        <f>+E25+E74</f>
        <v>15.440477</v>
      </c>
    </row>
    <row r="81" spans="2:5" ht="12.95" customHeight="1" x14ac:dyDescent="0.2">
      <c r="B81" s="24" t="s">
        <v>57</v>
      </c>
      <c r="C81" s="11"/>
      <c r="D81" s="11"/>
      <c r="E81" s="19">
        <f>+E51</f>
        <v>3.3283489999999998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>
      <selection activeCell="N53" sqref="N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2024'!$E$24+'January 2024'!$E$71</f>
        <v>14215994</v>
      </c>
      <c r="D6" s="43">
        <f>+'February 2024'!$E$24+'February 2024'!$E$71</f>
        <v>16210523</v>
      </c>
      <c r="E6" s="43">
        <f>+'March 2024'!$E$24+'March 2024'!$E$71</f>
        <v>15721157</v>
      </c>
      <c r="F6" s="43">
        <f>+'April 2024'!$E$24+'April 2024'!$E$71</f>
        <v>18264569</v>
      </c>
      <c r="G6" s="43">
        <f>+'May 2024'!$E$24+'May 2024'!$E$71</f>
        <v>18478668</v>
      </c>
      <c r="H6" s="43">
        <f>+'June 2024'!$E$24+'June 2024'!$E$71</f>
        <v>21472763</v>
      </c>
      <c r="I6" s="43">
        <f>+'July 2024'!$E$24+'July 2024'!$E$71</f>
        <v>25736446</v>
      </c>
      <c r="J6" s="43">
        <f>+'August 2024'!$E$24+'August 2024'!$E$71</f>
        <v>20489485</v>
      </c>
      <c r="K6" s="43">
        <f>+'September 2024'!$E$24+'September 2024'!$E$71</f>
        <v>17921842</v>
      </c>
      <c r="L6" s="43">
        <f>+'October 2024'!$E$24+'October 2024'!$E$71</f>
        <v>19541913</v>
      </c>
      <c r="M6" s="43">
        <f>+'November 2024'!$E$24+'November 2024'!$E$71</f>
        <v>15995287</v>
      </c>
      <c r="N6" s="43">
        <f>+'December 2024'!$E$24+'December 2024'!$E$71</f>
        <v>15440477</v>
      </c>
    </row>
    <row r="7" spans="2:16" ht="12.95" customHeight="1" x14ac:dyDescent="0.2">
      <c r="B7" s="39" t="s">
        <v>47</v>
      </c>
      <c r="C7" s="43">
        <f>+'January 2024'!$E$50</f>
        <v>3477069</v>
      </c>
      <c r="D7" s="43">
        <f>+'February 2024'!$E$50</f>
        <v>2691993</v>
      </c>
      <c r="E7" s="43">
        <f>+'March 2024'!$E$50</f>
        <v>2832556</v>
      </c>
      <c r="F7" s="43">
        <f>+'April 2024'!$E$50</f>
        <v>2513803</v>
      </c>
      <c r="G7" s="43">
        <f>+'May 2024'!$E$50</f>
        <v>2709068</v>
      </c>
      <c r="H7" s="43">
        <f>+'June 2024'!$E$50</f>
        <v>2687928</v>
      </c>
      <c r="I7" s="43">
        <f>+'July 2024'!$E$50</f>
        <v>3300581</v>
      </c>
      <c r="J7" s="43">
        <f>+'August 2024'!$E$50</f>
        <v>3246574</v>
      </c>
      <c r="K7" s="43">
        <f>+'September 2024'!$E$50</f>
        <v>2925010</v>
      </c>
      <c r="L7" s="43">
        <f>+'October 2024'!$E$50</f>
        <v>3064403</v>
      </c>
      <c r="M7" s="43">
        <f>+'November 2024'!$E$50</f>
        <v>2517527</v>
      </c>
      <c r="N7" s="43">
        <f>+'December 2024'!$E$50</f>
        <v>3328349</v>
      </c>
    </row>
    <row r="8" spans="2:16" ht="12.95" customHeight="1" x14ac:dyDescent="0.2">
      <c r="B8" s="48" t="s">
        <v>48</v>
      </c>
      <c r="C8" s="7">
        <f t="shared" ref="C8" si="0">SUM(C6:C7)</f>
        <v>17693063</v>
      </c>
      <c r="D8" s="7">
        <f t="shared" ref="D8:N8" si="1">SUM(D6:D7)</f>
        <v>18902516</v>
      </c>
      <c r="E8" s="7">
        <f t="shared" si="1"/>
        <v>18553713</v>
      </c>
      <c r="F8" s="7">
        <f t="shared" si="1"/>
        <v>20778372</v>
      </c>
      <c r="G8" s="7">
        <f t="shared" si="1"/>
        <v>21187736</v>
      </c>
      <c r="H8" s="7">
        <f t="shared" si="1"/>
        <v>24160691</v>
      </c>
      <c r="I8" s="7">
        <f t="shared" si="1"/>
        <v>29037027</v>
      </c>
      <c r="J8" s="7">
        <f t="shared" si="1"/>
        <v>23736059</v>
      </c>
      <c r="K8" s="7">
        <f t="shared" si="1"/>
        <v>20846852</v>
      </c>
      <c r="L8" s="7">
        <f t="shared" si="1"/>
        <v>22606316</v>
      </c>
      <c r="M8" s="7">
        <f t="shared" si="1"/>
        <v>18512814</v>
      </c>
      <c r="N8" s="7">
        <f t="shared" si="1"/>
        <v>18768826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2024'!$E6+'January 2024'!$E32</f>
        <v>401275</v>
      </c>
      <c r="D15" s="43">
        <f>+'February 2024'!$E6+'February 2024'!$E32</f>
        <v>323056</v>
      </c>
      <c r="E15" s="43">
        <f>+'March 2024'!$E6+'March 2024'!$E32</f>
        <v>317708</v>
      </c>
      <c r="F15" s="43">
        <f>+'April 2024'!$E6+'April 2024'!$E32</f>
        <v>565955</v>
      </c>
      <c r="G15" s="43">
        <f>+'May 2024'!$E6+'May 2024'!$E32</f>
        <v>782192</v>
      </c>
      <c r="H15" s="43">
        <f>+'June 2024'!$E6+'June 2024'!$E32</f>
        <v>1214441</v>
      </c>
      <c r="I15" s="43">
        <f>+'July 2024'!$E6+'July 2024'!$E32</f>
        <v>1986020</v>
      </c>
      <c r="J15" s="43">
        <f>+'August 2024'!$E6+'August 2024'!$E32</f>
        <v>1250787</v>
      </c>
      <c r="K15" s="43">
        <f>+'September 2024'!$E6+'September 2024'!$E32</f>
        <v>896000</v>
      </c>
      <c r="L15" s="43">
        <f>+'October 2024'!$E6+'October 2024'!$E32</f>
        <v>789051</v>
      </c>
      <c r="M15" s="43">
        <f>+'November 2024'!$E6+'November 2024'!$E32</f>
        <v>524919</v>
      </c>
      <c r="N15" s="43">
        <f>+'December 2024'!$E6+'December 2024'!$E32</f>
        <v>352261</v>
      </c>
      <c r="O15" s="3">
        <f t="shared" ref="O15:O32" si="2">SUM(C15:N15)</f>
        <v>9403665</v>
      </c>
      <c r="P15" s="43">
        <f>+(O15/O33)*100</f>
        <v>3.6908383389952863</v>
      </c>
    </row>
    <row r="16" spans="2:16" ht="12.95" customHeight="1" x14ac:dyDescent="0.2">
      <c r="B16" s="4" t="s">
        <v>15</v>
      </c>
      <c r="C16" s="43">
        <f>+'January 2024'!$E7+'January 2024'!$E33</f>
        <v>479315</v>
      </c>
      <c r="D16" s="43">
        <f>+'February 2024'!$E7+'February 2024'!$E33</f>
        <v>416072</v>
      </c>
      <c r="E16" s="43">
        <f>+'March 2024'!$E7+'March 2024'!$E33</f>
        <v>517442</v>
      </c>
      <c r="F16" s="43">
        <f>+'April 2024'!$E7+'April 2024'!$E33</f>
        <v>465929</v>
      </c>
      <c r="G16" s="43">
        <f>+'May 2024'!$E7+'May 2024'!$E33</f>
        <v>693454</v>
      </c>
      <c r="H16" s="43">
        <f>+'June 2024'!$E7+'June 2024'!$E33</f>
        <v>716340</v>
      </c>
      <c r="I16" s="43">
        <f>+'July 2024'!$E7+'July 2024'!$E33</f>
        <v>1089690</v>
      </c>
      <c r="J16" s="43">
        <f>+'August 2024'!$E7+'August 2024'!$E33</f>
        <v>911465</v>
      </c>
      <c r="K16" s="43">
        <f>+'September 2024'!$E7+'September 2024'!$E33</f>
        <v>716670</v>
      </c>
      <c r="L16" s="43">
        <f>+'October 2024'!$E7+'October 2024'!$E33</f>
        <v>509849</v>
      </c>
      <c r="M16" s="43">
        <f>+'November 2024'!$E7+'November 2024'!$E33</f>
        <v>632809</v>
      </c>
      <c r="N16" s="43">
        <f>+'December 2024'!$E7+'December 2024'!$E33</f>
        <v>386254</v>
      </c>
      <c r="O16" s="3">
        <f t="shared" si="2"/>
        <v>7535289</v>
      </c>
      <c r="P16" s="43">
        <f>+(O16/O33)*100</f>
        <v>2.9575206620620209</v>
      </c>
    </row>
    <row r="17" spans="1:16" ht="12.95" customHeight="1" x14ac:dyDescent="0.2">
      <c r="B17" s="4" t="s">
        <v>16</v>
      </c>
      <c r="C17" s="43">
        <f>+'January 2024'!$E8+'January 2024'!$E34</f>
        <v>94129</v>
      </c>
      <c r="D17" s="43">
        <f>+'February 2024'!$E8+'February 2024'!$E34</f>
        <v>31639</v>
      </c>
      <c r="E17" s="43">
        <f>+'March 2024'!$E8+'March 2024'!$E34</f>
        <v>104920</v>
      </c>
      <c r="F17" s="43">
        <f>+'April 2024'!$E8+'April 2024'!$E34</f>
        <v>271311</v>
      </c>
      <c r="G17" s="43">
        <f>+'May 2024'!$E8+'May 2024'!$E34</f>
        <v>118011</v>
      </c>
      <c r="H17" s="43">
        <f>+'June 2024'!$E8+'June 2024'!$E34</f>
        <v>128973</v>
      </c>
      <c r="I17" s="43">
        <f>+'July 2024'!$E8+'July 2024'!$E34</f>
        <v>383045</v>
      </c>
      <c r="J17" s="43">
        <f>+'August 2024'!$E8+'August 2024'!$E34</f>
        <v>260711</v>
      </c>
      <c r="K17" s="43">
        <f>+'September 2024'!$E8+'September 2024'!$E34</f>
        <v>199348</v>
      </c>
      <c r="L17" s="43">
        <f>+'October 2024'!$E8+'October 2024'!$E34</f>
        <v>111506</v>
      </c>
      <c r="M17" s="43">
        <f>+'November 2024'!$E8+'November 2024'!$E34</f>
        <v>46063</v>
      </c>
      <c r="N17" s="43">
        <f>+'December 2024'!$E8+'December 2024'!$E34</f>
        <v>116453</v>
      </c>
      <c r="O17" s="3">
        <f t="shared" si="2"/>
        <v>1866109</v>
      </c>
      <c r="P17" s="43">
        <f>+(O17/O33)*100</f>
        <v>0.73242790358271537</v>
      </c>
    </row>
    <row r="18" spans="1:16" ht="12.95" customHeight="1" x14ac:dyDescent="0.2">
      <c r="B18" s="4" t="s">
        <v>17</v>
      </c>
      <c r="C18" s="43">
        <f>+'January 2024'!$E9+'January 2024'!$E35</f>
        <v>138932</v>
      </c>
      <c r="D18" s="43">
        <f>+'February 2024'!$E9+'February 2024'!$E35</f>
        <v>47357</v>
      </c>
      <c r="E18" s="43">
        <f>+'March 2024'!$E9+'March 2024'!$E35</f>
        <v>14247</v>
      </c>
      <c r="F18" s="43">
        <f>+'April 2024'!$E9+'April 2024'!$E35</f>
        <v>9717</v>
      </c>
      <c r="G18" s="43">
        <f>+'May 2024'!$E9+'May 2024'!$E35</f>
        <v>13656</v>
      </c>
      <c r="H18" s="43">
        <f>+'June 2024'!$E9+'June 2024'!$E35</f>
        <v>6318</v>
      </c>
      <c r="I18" s="43">
        <f>+'July 2024'!$E9+'July 2024'!$E35</f>
        <v>21844</v>
      </c>
      <c r="J18" s="43">
        <f>+'August 2024'!$E9+'August 2024'!$E35</f>
        <v>17153</v>
      </c>
      <c r="K18" s="43">
        <f>+'September 2024'!$E9+'September 2024'!$E35</f>
        <v>5184</v>
      </c>
      <c r="L18" s="43">
        <f>+'October 2024'!$E9+'October 2024'!$E35</f>
        <v>4165</v>
      </c>
      <c r="M18" s="43">
        <f>+'November 2024'!$E9+'November 2024'!$E35</f>
        <v>9741</v>
      </c>
      <c r="N18" s="43">
        <f>+'December 2024'!$E9+'December 2024'!$E35</f>
        <v>13817</v>
      </c>
      <c r="O18" s="3">
        <f t="shared" si="2"/>
        <v>302131</v>
      </c>
      <c r="P18" s="43">
        <f>+(O18/O33)*100</f>
        <v>0.11858319901857253</v>
      </c>
    </row>
    <row r="19" spans="1:16" ht="12.95" customHeight="1" x14ac:dyDescent="0.2">
      <c r="B19" s="4" t="s">
        <v>18</v>
      </c>
      <c r="C19" s="43">
        <f>+'January 2024'!$E10+'January 2024'!$E36</f>
        <v>649674</v>
      </c>
      <c r="D19" s="43">
        <f>+'February 2024'!$E10+'February 2024'!$E36</f>
        <v>864826</v>
      </c>
      <c r="E19" s="43">
        <f>+'March 2024'!$E10+'March 2024'!$E36</f>
        <v>894534</v>
      </c>
      <c r="F19" s="43">
        <f>+'April 2024'!$E10+'April 2024'!$E36</f>
        <v>732869</v>
      </c>
      <c r="G19" s="43">
        <f>+'May 2024'!$E10+'May 2024'!$E36</f>
        <v>721571</v>
      </c>
      <c r="H19" s="43">
        <f>+'June 2024'!$E10+'June 2024'!$E36</f>
        <v>530570</v>
      </c>
      <c r="I19" s="43">
        <f>+'July 2024'!$E10+'July 2024'!$E36</f>
        <v>880788</v>
      </c>
      <c r="J19" s="43">
        <f>+'August 2024'!$E10+'August 2024'!$E36</f>
        <v>1019309</v>
      </c>
      <c r="K19" s="43">
        <f>+'September 2024'!$E10+'September 2024'!$E36</f>
        <v>958102</v>
      </c>
      <c r="L19" s="43">
        <f>+'October 2024'!$E10+'October 2024'!$E36</f>
        <v>939259</v>
      </c>
      <c r="M19" s="43">
        <f>+'November 2024'!$E10+'November 2024'!$E36</f>
        <v>800411</v>
      </c>
      <c r="N19" s="43">
        <f>+'December 2024'!$E10+'December 2024'!$E36</f>
        <v>894763</v>
      </c>
      <c r="O19" s="3">
        <f t="shared" si="2"/>
        <v>9886676</v>
      </c>
      <c r="P19" s="43">
        <f>+(O19/O33)*100</f>
        <v>3.8804150111711304</v>
      </c>
    </row>
    <row r="20" spans="1:16" ht="12.95" customHeight="1" x14ac:dyDescent="0.2">
      <c r="B20" s="4" t="s">
        <v>19</v>
      </c>
      <c r="C20" s="43">
        <f>+'January 2024'!$E11+'January 2024'!$E37</f>
        <v>12095</v>
      </c>
      <c r="D20" s="43">
        <f>+'February 2024'!$E11+'February 2024'!$E37</f>
        <v>9617</v>
      </c>
      <c r="E20" s="43">
        <f>+'March 2024'!$E11+'March 2024'!$E37</f>
        <v>12092</v>
      </c>
      <c r="F20" s="43">
        <f>+'April 2024'!$E11+'April 2024'!$E37</f>
        <v>12493</v>
      </c>
      <c r="G20" s="43">
        <f>+'May 2024'!$E11+'May 2024'!$E37</f>
        <v>27469</v>
      </c>
      <c r="H20" s="43">
        <f>+'June 2024'!$E11+'June 2024'!$E37</f>
        <v>28154</v>
      </c>
      <c r="I20" s="43">
        <f>+'July 2024'!$E11+'July 2024'!$E37</f>
        <v>39166</v>
      </c>
      <c r="J20" s="43">
        <f>+'August 2024'!$E11+'August 2024'!$E37</f>
        <v>26629</v>
      </c>
      <c r="K20" s="43">
        <f>+'September 2024'!$E11+'September 2024'!$E37</f>
        <v>30306</v>
      </c>
      <c r="L20" s="43">
        <f>+'October 2024'!$E11+'October 2024'!$E37</f>
        <v>25278</v>
      </c>
      <c r="M20" s="43">
        <f>+'November 2024'!$E11+'November 2024'!$E37</f>
        <v>9018</v>
      </c>
      <c r="N20" s="43">
        <f>+'December 2024'!$E11+'December 2024'!$E37</f>
        <v>8631</v>
      </c>
      <c r="O20" s="3">
        <f t="shared" si="2"/>
        <v>240948</v>
      </c>
      <c r="P20" s="43">
        <f>+(O20/O33)*100</f>
        <v>9.4569523276747558E-2</v>
      </c>
    </row>
    <row r="21" spans="1:16" ht="12.95" customHeight="1" x14ac:dyDescent="0.2">
      <c r="B21" s="4" t="s">
        <v>20</v>
      </c>
      <c r="C21" s="43">
        <f>+'January 2024'!$E12+'January 2024'!$E38</f>
        <v>1245202</v>
      </c>
      <c r="D21" s="43">
        <f>+'February 2024'!$E12+'February 2024'!$E38</f>
        <v>118356</v>
      </c>
      <c r="E21" s="43">
        <f>+'March 2024'!$E12+'March 2024'!$E38</f>
        <v>13290</v>
      </c>
      <c r="F21" s="43">
        <f>+'April 2024'!$E12+'April 2024'!$E38</f>
        <v>12974</v>
      </c>
      <c r="G21" s="43">
        <f>+'May 2024'!$E12+'May 2024'!$E38</f>
        <v>19433</v>
      </c>
      <c r="H21" s="43">
        <f>+'June 2024'!$E12+'June 2024'!$E38</f>
        <v>19531</v>
      </c>
      <c r="I21" s="43">
        <f>+'July 2024'!$E12+'July 2024'!$E38</f>
        <v>17566</v>
      </c>
      <c r="J21" s="43">
        <f>+'August 2024'!$E12+'August 2024'!$E38</f>
        <v>14397</v>
      </c>
      <c r="K21" s="43">
        <f>+'September 2024'!$E12+'September 2024'!$E38</f>
        <v>6494</v>
      </c>
      <c r="L21" s="43">
        <f>+'October 2024'!$E12+'October 2024'!$E38</f>
        <v>21969</v>
      </c>
      <c r="M21" s="43">
        <f>+'November 2024'!$E12+'November 2024'!$E38</f>
        <v>3917</v>
      </c>
      <c r="N21" s="43">
        <f>+'December 2024'!$E12+'December 2024'!$E38</f>
        <v>11457</v>
      </c>
      <c r="O21" s="3">
        <f t="shared" si="2"/>
        <v>1504586</v>
      </c>
      <c r="P21" s="43">
        <f>+(O21/O33)*100</f>
        <v>0.59053397724350687</v>
      </c>
    </row>
    <row r="22" spans="1:16" ht="12.95" customHeight="1" x14ac:dyDescent="0.2">
      <c r="B22" s="20" t="s">
        <v>29</v>
      </c>
      <c r="C22" s="43">
        <f>+'January 2024'!$E13+'January 2024'!$E39</f>
        <v>1370</v>
      </c>
      <c r="D22" s="43">
        <f>+'February 2024'!$E13+'February 2024'!$E39</f>
        <v>2039</v>
      </c>
      <c r="E22" s="43">
        <f>+'March 2024'!$E13+'March 2024'!$E39</f>
        <v>1431</v>
      </c>
      <c r="F22" s="43">
        <f>+'April 2024'!$E13+'April 2024'!$E39</f>
        <v>5833</v>
      </c>
      <c r="G22" s="43">
        <f>+'May 2024'!$E13+'May 2024'!$E39</f>
        <v>1611</v>
      </c>
      <c r="H22" s="43">
        <f>+'June 2024'!$E13+'June 2024'!$E39</f>
        <v>39423</v>
      </c>
      <c r="I22" s="43">
        <f>+'July 2024'!$E13+'July 2024'!$E39</f>
        <v>3631</v>
      </c>
      <c r="J22" s="43">
        <f>+'August 2024'!$E13+'August 2024'!$E39</f>
        <v>7957</v>
      </c>
      <c r="K22" s="43">
        <f>+'September 2024'!$E13+'September 2024'!$E39</f>
        <v>4533</v>
      </c>
      <c r="L22" s="43">
        <f>+'October 2024'!$E13+'October 2024'!$E39</f>
        <v>2507</v>
      </c>
      <c r="M22" s="43">
        <f>+'November 2024'!$E13+'November 2024'!$E39</f>
        <v>29</v>
      </c>
      <c r="N22" s="43">
        <f>+'December 2024'!$E13+'December 2024'!$E39</f>
        <v>1249</v>
      </c>
      <c r="O22" s="3">
        <f t="shared" si="2"/>
        <v>71613</v>
      </c>
      <c r="P22" s="43">
        <f>+(O22/O33)*100</f>
        <v>2.8107339635181541E-2</v>
      </c>
    </row>
    <row r="23" spans="1:16" ht="12.95" customHeight="1" x14ac:dyDescent="0.2">
      <c r="B23" s="4" t="s">
        <v>21</v>
      </c>
      <c r="C23" s="43">
        <f>+'January 2024'!$E14+'January 2024'!$E40</f>
        <v>36788</v>
      </c>
      <c r="D23" s="43">
        <f>+'February 2024'!$E14+'February 2024'!$E40</f>
        <v>19714</v>
      </c>
      <c r="E23" s="43">
        <f>+'March 2024'!$E14+'March 2024'!$E40</f>
        <v>7918</v>
      </c>
      <c r="F23" s="43">
        <f>+'April 2024'!$E14+'April 2024'!$E40</f>
        <v>12871</v>
      </c>
      <c r="G23" s="43">
        <f>+'May 2024'!$E14+'May 2024'!$E40</f>
        <v>22227</v>
      </c>
      <c r="H23" s="43">
        <f>+'June 2024'!$E14+'June 2024'!$E40</f>
        <v>25056</v>
      </c>
      <c r="I23" s="43">
        <f>+'July 2024'!$E14+'July 2024'!$E40</f>
        <v>41309</v>
      </c>
      <c r="J23" s="43">
        <f>+'August 2024'!$E14+'August 2024'!$E40</f>
        <v>30530</v>
      </c>
      <c r="K23" s="43">
        <f>+'September 2024'!$E14+'September 2024'!$E40</f>
        <v>16283</v>
      </c>
      <c r="L23" s="43">
        <f>+'October 2024'!$E14+'October 2024'!$E40</f>
        <v>5855</v>
      </c>
      <c r="M23" s="43">
        <f>+'November 2024'!$E14+'November 2024'!$E40</f>
        <v>3588</v>
      </c>
      <c r="N23" s="43">
        <f>+'December 2024'!$E14+'December 2024'!$E40</f>
        <v>12334</v>
      </c>
      <c r="O23" s="3">
        <f t="shared" si="2"/>
        <v>234473</v>
      </c>
      <c r="P23" s="43">
        <f>+(O23/O33)*100</f>
        <v>9.2028154752348351E-2</v>
      </c>
    </row>
    <row r="24" spans="1:16" ht="12.95" customHeight="1" x14ac:dyDescent="0.2">
      <c r="B24" s="4" t="s">
        <v>22</v>
      </c>
      <c r="C24" s="43">
        <f>+'January 2024'!$E15+'January 2024'!$E41</f>
        <v>3885217</v>
      </c>
      <c r="D24" s="43">
        <f>+'February 2024'!$E15+'February 2024'!$E41</f>
        <v>3701103</v>
      </c>
      <c r="E24" s="43">
        <f>+'March 2024'!$E15+'March 2024'!$E41</f>
        <v>3624706</v>
      </c>
      <c r="F24" s="43">
        <f>+'April 2024'!$E15+'April 2024'!$E41</f>
        <v>3858326</v>
      </c>
      <c r="G24" s="43">
        <f>+'May 2024'!$E15+'May 2024'!$E41</f>
        <v>3863063</v>
      </c>
      <c r="H24" s="43">
        <f>+'June 2024'!$E15+'June 2024'!$E41</f>
        <v>4837060</v>
      </c>
      <c r="I24" s="43">
        <f>+'July 2024'!$E15+'July 2024'!$E41</f>
        <v>4810964</v>
      </c>
      <c r="J24" s="43">
        <f>+'August 2024'!$E15+'August 2024'!$E41</f>
        <v>4474067</v>
      </c>
      <c r="K24" s="43">
        <f>+'September 2024'!$E15+'September 2024'!$E41</f>
        <v>2912668</v>
      </c>
      <c r="L24" s="43">
        <f>+'October 2024'!$E15+'October 2024'!$E41</f>
        <v>5036173</v>
      </c>
      <c r="M24" s="43">
        <f>+'November 2024'!$E15+'November 2024'!$E41</f>
        <v>3620736</v>
      </c>
      <c r="N24" s="43">
        <f>+'December 2024'!$E15+'December 2024'!$E41</f>
        <v>3490814</v>
      </c>
      <c r="O24" s="3">
        <f t="shared" si="2"/>
        <v>48114897</v>
      </c>
      <c r="P24" s="43">
        <f>+(O24/O33)*100</f>
        <v>18.88458452363087</v>
      </c>
    </row>
    <row r="25" spans="1:16" ht="12.95" customHeight="1" x14ac:dyDescent="0.2">
      <c r="B25" s="4" t="s">
        <v>23</v>
      </c>
      <c r="C25" s="43">
        <f>+'January 2024'!$E16+'January 2024'!$E42</f>
        <v>820232</v>
      </c>
      <c r="D25" s="43">
        <f>+'February 2024'!$E16+'February 2024'!$E42</f>
        <v>881566</v>
      </c>
      <c r="E25" s="43">
        <f>+'March 2024'!$E16+'March 2024'!$E42</f>
        <v>781569</v>
      </c>
      <c r="F25" s="43">
        <f>+'April 2024'!$E16+'April 2024'!$E42</f>
        <v>813940</v>
      </c>
      <c r="G25" s="43">
        <f>+'May 2024'!$E16+'May 2024'!$E42</f>
        <v>1260671</v>
      </c>
      <c r="H25" s="43">
        <f>+'June 2024'!$E16+'June 2024'!$E42</f>
        <v>1371321</v>
      </c>
      <c r="I25" s="43">
        <f>+'July 2024'!$E16+'July 2024'!$E42</f>
        <v>1577674</v>
      </c>
      <c r="J25" s="43">
        <f>+'August 2024'!$E16+'August 2024'!$E42</f>
        <v>1479750</v>
      </c>
      <c r="K25" s="43">
        <f>+'September 2024'!$E16+'September 2024'!$E42</f>
        <v>1157236</v>
      </c>
      <c r="L25" s="43">
        <f>+'October 2024'!$E16+'October 2024'!$E42</f>
        <v>1069135</v>
      </c>
      <c r="M25" s="43">
        <f>+'November 2024'!$E16+'November 2024'!$E42</f>
        <v>585747</v>
      </c>
      <c r="N25" s="43">
        <f>+'December 2024'!$E16+'December 2024'!$E42</f>
        <v>909087</v>
      </c>
      <c r="O25" s="3">
        <f t="shared" si="2"/>
        <v>12707928</v>
      </c>
      <c r="P25" s="43">
        <f>+(O25/O33)*100</f>
        <v>4.9877263674951937</v>
      </c>
    </row>
    <row r="26" spans="1:16" ht="12.95" customHeight="1" x14ac:dyDescent="0.2">
      <c r="B26" s="4" t="s">
        <v>24</v>
      </c>
      <c r="C26" s="43">
        <f>+'January 2024'!$E17+'January 2024'!$E43</f>
        <v>8527565</v>
      </c>
      <c r="D26" s="43">
        <f>+'February 2024'!$E17+'February 2024'!$E43</f>
        <v>10939316</v>
      </c>
      <c r="E26" s="43">
        <f>+'March 2024'!$E17+'March 2024'!$E43</f>
        <v>10598610</v>
      </c>
      <c r="F26" s="43">
        <f>+'April 2024'!$E17+'April 2024'!$E43</f>
        <v>12251064</v>
      </c>
      <c r="G26" s="43">
        <f>+'May 2024'!$E17+'May 2024'!$E43</f>
        <v>11757864</v>
      </c>
      <c r="H26" s="43">
        <f>+'June 2024'!$E17+'June 2024'!$E43</f>
        <v>13531861</v>
      </c>
      <c r="I26" s="43">
        <f>+'July 2024'!$E17+'July 2024'!$E43</f>
        <v>15739719</v>
      </c>
      <c r="J26" s="43">
        <f>+'August 2024'!$E17+'August 2024'!$E43</f>
        <v>12040531</v>
      </c>
      <c r="K26" s="43">
        <f>+'September 2024'!$E17+'September 2024'!$E43</f>
        <v>12007524</v>
      </c>
      <c r="L26" s="43">
        <f>+'October 2024'!$E17+'October 2024'!$E43</f>
        <v>12206808</v>
      </c>
      <c r="M26" s="43">
        <f>+'November 2024'!$E17+'November 2024'!$E43</f>
        <v>10757614</v>
      </c>
      <c r="N26" s="43">
        <f>+'December 2024'!$E17+'December 2024'!$E43</f>
        <v>10843993</v>
      </c>
      <c r="O26" s="3">
        <f t="shared" si="2"/>
        <v>141202469</v>
      </c>
      <c r="P26" s="43">
        <f>+(O26/O33)*100</f>
        <v>55.42046490873436</v>
      </c>
    </row>
    <row r="27" spans="1:16" ht="12.95" customHeight="1" x14ac:dyDescent="0.2">
      <c r="B27" s="4" t="s">
        <v>25</v>
      </c>
      <c r="C27" s="43">
        <f>+'January 2024'!$E18+'January 2024'!$E44</f>
        <v>34504</v>
      </c>
      <c r="D27" s="43">
        <f>+'February 2024'!$E18+'February 2024'!$E44</f>
        <v>35671</v>
      </c>
      <c r="E27" s="43">
        <f>+'March 2024'!$E18+'March 2024'!$E44</f>
        <v>69046</v>
      </c>
      <c r="F27" s="43">
        <f>+'April 2024'!$E18+'April 2024'!$E44</f>
        <v>46627</v>
      </c>
      <c r="G27" s="43">
        <f>+'May 2024'!$E18+'May 2024'!$E44</f>
        <v>84818</v>
      </c>
      <c r="H27" s="43">
        <f>+'June 2024'!$E18+'June 2024'!$E44</f>
        <v>55629</v>
      </c>
      <c r="I27" s="43">
        <f>+'July 2024'!$E18+'July 2024'!$E44</f>
        <v>49900</v>
      </c>
      <c r="J27" s="43">
        <f>+'August 2024'!$E18+'August 2024'!$E44</f>
        <v>51981</v>
      </c>
      <c r="K27" s="43">
        <f>+'September 2024'!$E18+'September 2024'!$E44</f>
        <v>55882</v>
      </c>
      <c r="L27" s="43">
        <f>+'October 2024'!$E18+'October 2024'!$E44</f>
        <v>64323</v>
      </c>
      <c r="M27" s="43">
        <f>+'November 2024'!$E18+'November 2024'!$E44</f>
        <v>56723</v>
      </c>
      <c r="N27" s="43">
        <f>+'December 2024'!$E18+'December 2024'!$E44</f>
        <v>43776</v>
      </c>
      <c r="O27" s="3">
        <f t="shared" si="2"/>
        <v>648880</v>
      </c>
      <c r="P27" s="43">
        <f>+(O27/O33)*100</f>
        <v>0.25467848773932944</v>
      </c>
    </row>
    <row r="28" spans="1:16" ht="12.95" customHeight="1" x14ac:dyDescent="0.2">
      <c r="B28" s="20" t="s">
        <v>31</v>
      </c>
      <c r="C28" s="43">
        <f>+'January 2024'!$E19+'January 2024'!$E45</f>
        <v>1086</v>
      </c>
      <c r="D28" s="43">
        <f>+'February 2024'!$E19+'February 2024'!$E45</f>
        <v>1025</v>
      </c>
      <c r="E28" s="43">
        <f>+'March 2024'!$E19+'March 2024'!$E45</f>
        <v>2719</v>
      </c>
      <c r="F28" s="43">
        <f>+'April 2024'!$E19+'April 2024'!$E45</f>
        <v>2698</v>
      </c>
      <c r="G28" s="43">
        <f>+'May 2024'!$E19+'May 2024'!$E45</f>
        <v>3325</v>
      </c>
      <c r="H28" s="43">
        <f>+'June 2024'!$E19+'June 2024'!$E45</f>
        <v>6740</v>
      </c>
      <c r="I28" s="43">
        <f>+'July 2024'!$E19+'July 2024'!$E45</f>
        <v>4422</v>
      </c>
      <c r="J28" s="43">
        <f>+'August 2024'!$E19+'August 2024'!$E45</f>
        <v>5799</v>
      </c>
      <c r="K28" s="43">
        <f>+'September 2024'!$E19+'September 2024'!$E45</f>
        <v>4545</v>
      </c>
      <c r="L28" s="43">
        <f>+'October 2024'!$E19+'October 2024'!$E45</f>
        <v>6769</v>
      </c>
      <c r="M28" s="43">
        <f>+'November 2024'!$E19+'November 2024'!$E45</f>
        <v>1801</v>
      </c>
      <c r="N28" s="43">
        <f>+'December 2024'!$E19+'December 2024'!$E45</f>
        <v>2040</v>
      </c>
      <c r="O28" s="3">
        <f t="shared" si="2"/>
        <v>42969</v>
      </c>
      <c r="P28" s="43">
        <f>+(O28/O33)*100</f>
        <v>1.6864874768325804E-2</v>
      </c>
    </row>
    <row r="29" spans="1:16" ht="12.95" customHeight="1" x14ac:dyDescent="0.2">
      <c r="A29" s="12"/>
      <c r="B29" s="20" t="s">
        <v>33</v>
      </c>
      <c r="C29" s="43">
        <f>+'January 2024'!$E20+'January 2024'!$E46</f>
        <v>896</v>
      </c>
      <c r="D29" s="43">
        <f>+'February 2024'!$E20+'February 2024'!$E46</f>
        <v>1395</v>
      </c>
      <c r="E29" s="43">
        <f>+'March 2024'!$E20+'March 2024'!$E46</f>
        <v>3340</v>
      </c>
      <c r="F29" s="43">
        <f>+'April 2024'!$E20+'April 2024'!$E46</f>
        <v>2797</v>
      </c>
      <c r="G29" s="43">
        <f>+'May 2024'!$E20+'May 2024'!$E46</f>
        <v>2916</v>
      </c>
      <c r="H29" s="43">
        <f>+'June 2024'!$E20+'June 2024'!$E46</f>
        <v>3431</v>
      </c>
      <c r="I29" s="43">
        <f>+'July 2024'!$E20+'July 2024'!$E46</f>
        <v>5277</v>
      </c>
      <c r="J29" s="43">
        <f>+'August 2024'!$E20+'August 2024'!$E46</f>
        <v>4973</v>
      </c>
      <c r="K29" s="43">
        <f>+'September 2024'!$E20+'September 2024'!$E46</f>
        <v>2695</v>
      </c>
      <c r="L29" s="43">
        <f>+'October 2024'!$E20+'October 2024'!$E46</f>
        <v>2267</v>
      </c>
      <c r="M29" s="43">
        <f>+'November 2024'!$E20+'November 2024'!$E46</f>
        <v>154</v>
      </c>
      <c r="N29" s="43">
        <f>+'December 2024'!$E20+'December 2024'!$E46</f>
        <v>0</v>
      </c>
      <c r="O29" s="3">
        <f t="shared" si="2"/>
        <v>30141</v>
      </c>
      <c r="P29" s="43">
        <f>+(O29/O33)*100</f>
        <v>1.1830021419909889E-2</v>
      </c>
    </row>
    <row r="30" spans="1:16" ht="12.95" customHeight="1" x14ac:dyDescent="0.2">
      <c r="B30" s="4" t="s">
        <v>26</v>
      </c>
      <c r="C30" s="43">
        <f>+'January 2024'!$E21+'January 2024'!$E47</f>
        <v>1311897</v>
      </c>
      <c r="D30" s="43">
        <f>+'February 2024'!$E21+'February 2024'!$E47</f>
        <v>1432855</v>
      </c>
      <c r="E30" s="43">
        <f>+'March 2024'!$E21+'March 2024'!$E47</f>
        <v>1517458</v>
      </c>
      <c r="F30" s="43">
        <f>+'April 2024'!$E21+'April 2024'!$E47</f>
        <v>1620809</v>
      </c>
      <c r="G30" s="43">
        <f>+'May 2024'!$E21+'May 2024'!$E47</f>
        <v>1683084</v>
      </c>
      <c r="H30" s="43">
        <f>+'June 2024'!$E21+'June 2024'!$E47</f>
        <v>1507180</v>
      </c>
      <c r="I30" s="43">
        <f>+'July 2024'!$E21+'July 2024'!$E47</f>
        <v>2057445</v>
      </c>
      <c r="J30" s="43">
        <f>+'August 2024'!$E21+'August 2024'!$E47</f>
        <v>1801211</v>
      </c>
      <c r="K30" s="43">
        <f>+'September 2024'!$E21+'September 2024'!$E47</f>
        <v>1669917</v>
      </c>
      <c r="L30" s="43">
        <f>+'October 2024'!$E21+'October 2024'!$E47</f>
        <v>1684763</v>
      </c>
      <c r="M30" s="43">
        <f>+'November 2024'!$E21+'November 2024'!$E47</f>
        <v>1411821</v>
      </c>
      <c r="N30" s="43">
        <f>+'December 2024'!$E21+'December 2024'!$E47</f>
        <v>1615996</v>
      </c>
      <c r="O30" s="3">
        <f t="shared" si="2"/>
        <v>19314436</v>
      </c>
      <c r="P30" s="43">
        <f>+(O30/O33)*100</f>
        <v>7.5807103809919605</v>
      </c>
    </row>
    <row r="31" spans="1:16" ht="12.95" customHeight="1" x14ac:dyDescent="0.2">
      <c r="B31" s="4" t="s">
        <v>27</v>
      </c>
      <c r="C31" s="43">
        <f>+'January 2024'!$E22+'January 2024'!$E48</f>
        <v>15983</v>
      </c>
      <c r="D31" s="43">
        <f>+'February 2024'!$E22+'February 2024'!$E48</f>
        <v>32525</v>
      </c>
      <c r="E31" s="43">
        <f>+'March 2024'!$E22+'March 2024'!$E48</f>
        <v>37497</v>
      </c>
      <c r="F31" s="43">
        <f>+'April 2024'!$E22+'April 2024'!$E48</f>
        <v>35725</v>
      </c>
      <c r="G31" s="43">
        <f>+'May 2024'!$E22+'May 2024'!$E48</f>
        <v>80416</v>
      </c>
      <c r="H31" s="43">
        <f>+'June 2024'!$E22+'June 2024'!$E48</f>
        <v>95139</v>
      </c>
      <c r="I31" s="43">
        <f>+'July 2024'!$E22+'July 2024'!$E48</f>
        <v>252055</v>
      </c>
      <c r="J31" s="43">
        <f>+'August 2024'!$E22+'August 2024'!$E48</f>
        <v>271741</v>
      </c>
      <c r="K31" s="43">
        <f>+'September 2024'!$E22+'September 2024'!$E48</f>
        <v>154157</v>
      </c>
      <c r="L31" s="43">
        <f>+'October 2024'!$E22+'October 2024'!$E48</f>
        <v>69597</v>
      </c>
      <c r="M31" s="43">
        <f>+'November 2024'!$E22+'November 2024'!$E48</f>
        <v>26601</v>
      </c>
      <c r="N31" s="43">
        <f>+'December 2024'!$E22+'December 2024'!$E48</f>
        <v>46359</v>
      </c>
      <c r="O31" s="3">
        <f t="shared" si="2"/>
        <v>1117795</v>
      </c>
      <c r="P31" s="43">
        <f>+(O31/O33)*100</f>
        <v>0.43872263007425683</v>
      </c>
    </row>
    <row r="32" spans="1:16" ht="12.95" customHeight="1" x14ac:dyDescent="0.2">
      <c r="B32" s="27" t="s">
        <v>72</v>
      </c>
      <c r="C32" s="43">
        <f>+'January 2024'!$E23+'January 2024'!$E49</f>
        <v>36903</v>
      </c>
      <c r="D32" s="43">
        <f>+'February 2024'!$E23+'February 2024'!$E49</f>
        <v>44384</v>
      </c>
      <c r="E32" s="43">
        <f>+'March 2024'!$E23+'March 2024'!$E49</f>
        <v>35186</v>
      </c>
      <c r="F32" s="43">
        <f>+'April 2024'!$E23+'April 2024'!$E49</f>
        <v>56434</v>
      </c>
      <c r="G32" s="43">
        <f>+'May 2024'!$E23+'May 2024'!$E49</f>
        <v>51955</v>
      </c>
      <c r="H32" s="43">
        <f>+'June 2024'!$E23+'June 2024'!$E49</f>
        <v>43524</v>
      </c>
      <c r="I32" s="43">
        <f>+'July 2024'!$E23+'July 2024'!$E49</f>
        <v>76512</v>
      </c>
      <c r="J32" s="43">
        <f>+'August 2024'!$E23+'August 2024'!$E49</f>
        <v>67068</v>
      </c>
      <c r="K32" s="43">
        <f>+'September 2024'!$E23+'September 2024'!$E49</f>
        <v>49308</v>
      </c>
      <c r="L32" s="43">
        <f>+'October 2024'!$E23+'October 2024'!$E49</f>
        <v>57042</v>
      </c>
      <c r="M32" s="43">
        <f>+'November 2024'!$E23+'November 2024'!$E49</f>
        <v>21122</v>
      </c>
      <c r="N32" s="43">
        <f>+'December 2024'!$E23+'December 2024'!$E49</f>
        <v>19542</v>
      </c>
      <c r="O32" s="3">
        <f t="shared" si="2"/>
        <v>558980</v>
      </c>
      <c r="P32" s="43">
        <f>+(O32/O33)*100</f>
        <v>0.21939369540828871</v>
      </c>
    </row>
    <row r="33" spans="2:16" ht="12.95" customHeight="1" x14ac:dyDescent="0.2">
      <c r="B33" s="48" t="s">
        <v>48</v>
      </c>
      <c r="C33" s="7">
        <f t="shared" ref="C33" si="3">SUM(C15:C32)</f>
        <v>17693063</v>
      </c>
      <c r="D33" s="7">
        <f t="shared" ref="D33:N33" si="4">SUM(D15:D32)</f>
        <v>18902516</v>
      </c>
      <c r="E33" s="7">
        <f t="shared" si="4"/>
        <v>18553713</v>
      </c>
      <c r="F33" s="7">
        <f t="shared" si="4"/>
        <v>20778372</v>
      </c>
      <c r="G33" s="7">
        <f t="shared" si="4"/>
        <v>21187736</v>
      </c>
      <c r="H33" s="7">
        <f t="shared" si="4"/>
        <v>24160691</v>
      </c>
      <c r="I33" s="7">
        <f t="shared" si="4"/>
        <v>29037027</v>
      </c>
      <c r="J33" s="7">
        <f t="shared" si="4"/>
        <v>23736059</v>
      </c>
      <c r="K33" s="7">
        <f t="shared" si="4"/>
        <v>20846852</v>
      </c>
      <c r="L33" s="7">
        <f t="shared" si="4"/>
        <v>22606316</v>
      </c>
      <c r="M33" s="7">
        <f t="shared" si="4"/>
        <v>18512814</v>
      </c>
      <c r="N33" s="7">
        <f t="shared" si="4"/>
        <v>18768826</v>
      </c>
      <c r="O33" s="7">
        <f t="shared" ref="O33:P33" si="5">SUM(O15:O32)</f>
        <v>254783985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H40" si="6">+(C26/C8)*100</f>
        <v>48.197222832473948</v>
      </c>
      <c r="D40" s="54">
        <f t="shared" si="6"/>
        <v>57.872274780775214</v>
      </c>
      <c r="E40" s="54">
        <f t="shared" si="6"/>
        <v>57.123929857058798</v>
      </c>
      <c r="F40" s="54">
        <f t="shared" si="6"/>
        <v>58.960653895309989</v>
      </c>
      <c r="G40" s="54">
        <f t="shared" si="6"/>
        <v>55.493725238033932</v>
      </c>
      <c r="H40" s="54">
        <f t="shared" si="6"/>
        <v>56.007756566233965</v>
      </c>
      <c r="I40" s="54">
        <f t="shared" ref="I40:J40" si="7">+(I26/I8)*100</f>
        <v>54.205683660382995</v>
      </c>
      <c r="J40" s="54">
        <f t="shared" si="7"/>
        <v>50.726748699099545</v>
      </c>
      <c r="K40" s="54">
        <f t="shared" ref="K40:L40" si="8">+(K26/K8)*100</f>
        <v>57.598739608263159</v>
      </c>
      <c r="L40" s="54">
        <f t="shared" si="8"/>
        <v>53.997334196336986</v>
      </c>
      <c r="M40" s="54">
        <f t="shared" ref="M40:N40" si="9">+(M26/M8)*100</f>
        <v>58.109015733642657</v>
      </c>
      <c r="N40" s="54">
        <f t="shared" si="9"/>
        <v>57.776618526912657</v>
      </c>
    </row>
    <row r="41" spans="2:16" ht="12.95" customHeight="1" x14ac:dyDescent="0.2">
      <c r="B41" s="45" t="s">
        <v>22</v>
      </c>
      <c r="C41" s="54">
        <f t="shared" ref="C41:H41" si="10">+(C24/C8)*100</f>
        <v>21.958984716213354</v>
      </c>
      <c r="D41" s="54">
        <f t="shared" si="10"/>
        <v>19.579949039588168</v>
      </c>
      <c r="E41" s="54">
        <f t="shared" si="10"/>
        <v>19.536283653843302</v>
      </c>
      <c r="F41" s="54">
        <f t="shared" si="10"/>
        <v>18.568952370281945</v>
      </c>
      <c r="G41" s="54">
        <f t="shared" si="10"/>
        <v>18.23254263692921</v>
      </c>
      <c r="H41" s="54">
        <f t="shared" si="10"/>
        <v>20.020371106107852</v>
      </c>
      <c r="I41" s="54">
        <f t="shared" ref="I41:J41" si="11">+(I24/I8)*100</f>
        <v>16.56837664544652</v>
      </c>
      <c r="J41" s="54">
        <f t="shared" si="11"/>
        <v>18.849241148246218</v>
      </c>
      <c r="K41" s="54">
        <f t="shared" ref="K41:L41" si="12">+(K24/K8)*100</f>
        <v>13.971740193675286</v>
      </c>
      <c r="L41" s="54">
        <f t="shared" si="12"/>
        <v>22.277725393204271</v>
      </c>
      <c r="M41" s="54">
        <f t="shared" ref="M41:N41" si="13">+(M24/M8)*100</f>
        <v>19.55799912428224</v>
      </c>
      <c r="N41" s="54">
        <f t="shared" si="13"/>
        <v>18.599000278440432</v>
      </c>
    </row>
    <row r="42" spans="2:16" ht="12.95" customHeight="1" x14ac:dyDescent="0.2">
      <c r="B42" s="49" t="s">
        <v>53</v>
      </c>
      <c r="C42" s="55">
        <f t="shared" ref="C42:J42" si="14">100-C40-C41</f>
        <v>29.843792451312698</v>
      </c>
      <c r="D42" s="55">
        <f t="shared" si="14"/>
        <v>22.547776179636617</v>
      </c>
      <c r="E42" s="55">
        <f t="shared" si="14"/>
        <v>23.3397864890979</v>
      </c>
      <c r="F42" s="55">
        <f t="shared" si="14"/>
        <v>22.470393734408066</v>
      </c>
      <c r="G42" s="55">
        <f t="shared" si="14"/>
        <v>26.273732125036858</v>
      </c>
      <c r="H42" s="55">
        <f t="shared" si="14"/>
        <v>23.971872327658183</v>
      </c>
      <c r="I42" s="55">
        <f t="shared" si="14"/>
        <v>29.225939694170485</v>
      </c>
      <c r="J42" s="55">
        <f t="shared" si="14"/>
        <v>30.424010152654237</v>
      </c>
      <c r="K42" s="55">
        <f t="shared" ref="K42:L42" si="15">100-K40-K41</f>
        <v>28.429520198061553</v>
      </c>
      <c r="L42" s="55">
        <f t="shared" si="15"/>
        <v>23.724940410458743</v>
      </c>
      <c r="M42" s="55">
        <f t="shared" ref="M42:N42" si="16">100-M40-M41</f>
        <v>22.332985142075103</v>
      </c>
      <c r="N42" s="55">
        <f t="shared" si="16"/>
        <v>23.624381194646912</v>
      </c>
    </row>
    <row r="43" spans="2:16" ht="12.95" customHeight="1" x14ac:dyDescent="0.2">
      <c r="B43" s="24" t="s">
        <v>54</v>
      </c>
      <c r="C43" s="56">
        <f t="shared" ref="C43:N43" si="17">SUM(C40:C42)</f>
        <v>100</v>
      </c>
      <c r="D43" s="56">
        <f t="shared" si="17"/>
        <v>100</v>
      </c>
      <c r="E43" s="56">
        <f t="shared" si="17"/>
        <v>100</v>
      </c>
      <c r="F43" s="56">
        <f t="shared" si="17"/>
        <v>100</v>
      </c>
      <c r="G43" s="56">
        <f t="shared" si="17"/>
        <v>100</v>
      </c>
      <c r="H43" s="56">
        <f t="shared" si="17"/>
        <v>100</v>
      </c>
      <c r="I43" s="56">
        <f t="shared" si="17"/>
        <v>100</v>
      </c>
      <c r="J43" s="56">
        <f t="shared" si="17"/>
        <v>100</v>
      </c>
      <c r="K43" s="56">
        <f t="shared" si="17"/>
        <v>100</v>
      </c>
      <c r="L43" s="56">
        <f t="shared" si="17"/>
        <v>100</v>
      </c>
      <c r="M43" s="56">
        <f t="shared" si="17"/>
        <v>100</v>
      </c>
      <c r="N43" s="56">
        <f t="shared" si="17"/>
        <v>100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2024'!$E$24/'2024'!C8)*100</f>
        <v>80.347840280679492</v>
      </c>
      <c r="D50" s="43">
        <f>+('February 2024'!$E$24/'2024'!D8)*100</f>
        <v>85.758546640034581</v>
      </c>
      <c r="E50" s="43">
        <f>+('March 2024'!$E$24/'2024'!E8)*100</f>
        <v>84.733212160821935</v>
      </c>
      <c r="F50" s="43">
        <f>+('April 2024'!$E$24/'2024'!F8)*100</f>
        <v>87.901828882455277</v>
      </c>
      <c r="G50" s="43">
        <f>+('May 2024'!$E$24/'2024'!G8)*100</f>
        <v>87.213980766987092</v>
      </c>
      <c r="H50" s="43">
        <f>+('June 2024'!$E$24/'2024'!H8)*100</f>
        <v>88.874788390779059</v>
      </c>
      <c r="I50" s="43">
        <f>+('July 2024'!$E$24/'2024'!I8)*100</f>
        <v>88.633199259690059</v>
      </c>
      <c r="J50" s="43">
        <f>+('August 2024'!$E$24/'2024'!J8)*100</f>
        <v>86.322186004003441</v>
      </c>
      <c r="K50" s="43">
        <f>+('September 2024'!$E$24/'2024'!K8)*100</f>
        <v>85.969056623033538</v>
      </c>
      <c r="L50" s="43">
        <f>+('October 2024'!$E$24/'2024'!L8)*100</f>
        <v>86.444483037395386</v>
      </c>
      <c r="M50" s="43">
        <f>+('November 2024'!$E$24/'2024'!M8)*100</f>
        <v>86.401165160520705</v>
      </c>
      <c r="N50" s="43">
        <f>+('December 2024'!$E$24/'2024'!N8)*100</f>
        <v>82.266610602069619</v>
      </c>
    </row>
    <row r="51" spans="2:14" ht="12.95" customHeight="1" x14ac:dyDescent="0.2">
      <c r="B51" s="39" t="s">
        <v>57</v>
      </c>
      <c r="C51" s="43">
        <f>+('January 2024'!$E$50/'2024'!C8)*100</f>
        <v>19.652159719320505</v>
      </c>
      <c r="D51" s="43">
        <f>+('February 2024'!$E$50/'2024'!D8)*100</f>
        <v>14.241453359965414</v>
      </c>
      <c r="E51" s="43">
        <f>+('March 2024'!$E$50/'2024'!E8)*100</f>
        <v>15.266787839178066</v>
      </c>
      <c r="F51" s="43">
        <f>+('April 2024'!$E$50/'2024'!F8)*100</f>
        <v>12.098171117544725</v>
      </c>
      <c r="G51" s="43">
        <f>+('May 2024'!$E$50/'2024'!G8)*100</f>
        <v>12.78601923301291</v>
      </c>
      <c r="H51" s="43">
        <f>+('June 2024'!$E$50/'2024'!H8)*100</f>
        <v>11.125211609220944</v>
      </c>
      <c r="I51" s="43">
        <f>+('July 2024'!$E$50/'2024'!I8)*100</f>
        <v>11.36680074030995</v>
      </c>
      <c r="J51" s="43">
        <f>+('August 2024'!$E$50/'2024'!J8)*100</f>
        <v>13.677813995996555</v>
      </c>
      <c r="K51" s="43">
        <f>+('September 2024'!$E$50/'2024'!K8)*100</f>
        <v>14.030943376966459</v>
      </c>
      <c r="L51" s="43">
        <f>+('October 2024'!$E$50/'2024'!L8)*100</f>
        <v>13.55551696260461</v>
      </c>
      <c r="M51" s="43">
        <f>+('November 2024'!$E$50/'2024'!M8)*100</f>
        <v>13.598834839479293</v>
      </c>
      <c r="N51" s="43">
        <f>+('December 2024'!$E$50/'2024'!N8)*100</f>
        <v>17.733389397930377</v>
      </c>
    </row>
    <row r="52" spans="2:14" ht="12.95" customHeight="1" x14ac:dyDescent="0.2">
      <c r="B52" s="50" t="s">
        <v>58</v>
      </c>
      <c r="C52" s="57">
        <f>+('January 2024'!$E$73/'2024'!C8)*100</f>
        <v>0</v>
      </c>
      <c r="D52" s="57">
        <f>+('February 2024'!$E$73/'2024'!D8)*100</f>
        <v>0</v>
      </c>
      <c r="E52" s="57">
        <f>+('March 2024'!$E$73/'2024'!E8)*100</f>
        <v>0</v>
      </c>
      <c r="F52" s="57">
        <f>+('April 2024'!$E$73/'2024'!F8)*100</f>
        <v>0</v>
      </c>
      <c r="G52" s="57">
        <f>+('May 2024'!$E$73/'2024'!G8)*100</f>
        <v>0</v>
      </c>
      <c r="H52" s="57">
        <f>+('June 2024'!$E$73/'2024'!H8)*100</f>
        <v>0</v>
      </c>
      <c r="I52" s="57">
        <f>+('July 2024'!$E$73/'2024'!I8)*100</f>
        <v>0</v>
      </c>
      <c r="J52" s="57">
        <f>+('August 2024'!$E$73/'2024'!J8)*100</f>
        <v>0</v>
      </c>
      <c r="K52" s="57">
        <f>+('September 2024'!$E$73/'2024'!K8)*100</f>
        <v>0</v>
      </c>
      <c r="L52" s="57">
        <f>+('October 2024'!$E$73/'2024'!L8)*100</f>
        <v>0</v>
      </c>
      <c r="M52" s="57">
        <f>+('November 2024'!$E$73/'2024'!M8)*100</f>
        <v>0</v>
      </c>
      <c r="N52" s="57">
        <f>+('December 2024'!$E$73/'2024'!N8)*100</f>
        <v>0</v>
      </c>
    </row>
    <row r="53" spans="2:14" ht="12.95" customHeight="1" x14ac:dyDescent="0.2">
      <c r="B53" s="24" t="s">
        <v>54</v>
      </c>
      <c r="C53" s="19">
        <f t="shared" ref="C53:N53" si="18">SUM(C50:C52)</f>
        <v>100</v>
      </c>
      <c r="D53" s="19">
        <f t="shared" si="18"/>
        <v>100</v>
      </c>
      <c r="E53" s="19">
        <f t="shared" si="18"/>
        <v>100</v>
      </c>
      <c r="F53" s="19">
        <f t="shared" si="18"/>
        <v>100</v>
      </c>
      <c r="G53" s="19">
        <f t="shared" si="18"/>
        <v>100</v>
      </c>
      <c r="H53" s="19">
        <f t="shared" si="18"/>
        <v>100</v>
      </c>
      <c r="I53" s="19">
        <f t="shared" si="18"/>
        <v>100.00000000000001</v>
      </c>
      <c r="J53" s="19">
        <f t="shared" si="18"/>
        <v>100</v>
      </c>
      <c r="K53" s="19">
        <f t="shared" si="18"/>
        <v>100</v>
      </c>
      <c r="L53" s="19">
        <f t="shared" si="18"/>
        <v>100</v>
      </c>
      <c r="M53" s="19">
        <f t="shared" si="18"/>
        <v>100</v>
      </c>
      <c r="N53" s="19">
        <f t="shared" si="18"/>
        <v>100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2024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2025-01-28T09:25:28Z</dcterms:modified>
</cp:coreProperties>
</file>